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RIS\Relatório Pillar 3\a. Relatório de Pilar 3\Anexos - BRDE Pilar 3 202409 - 24T3\Tabelas quantitativas\.xlsx\"/>
    </mc:Choice>
  </mc:AlternateContent>
  <xr:revisionPtr revIDLastSave="0" documentId="13_ncr:1_{EC4E2F9B-A379-46DF-83DA-C76B8DEDE304}" xr6:coauthVersionLast="47" xr6:coauthVersionMax="47" xr10:uidLastSave="{00000000-0000-0000-0000-000000000000}"/>
  <bookViews>
    <workbookView xWindow="-110" yWindow="-110" windowWidth="19420" windowHeight="10300" tabRatio="827" activeTab="2" xr2:uid="{BB1D1D11-6376-4495-AAF1-E40160C2C4B6}"/>
  </bookViews>
  <sheets>
    <sheet name="KM1 - 3T24" sheetId="12" r:id="rId1"/>
    <sheet name="OV1 - 3T24" sheetId="13" r:id="rId2"/>
    <sheet name="MR1 - 3T24" sheetId="14" r:id="rId3"/>
    <sheet name="CR1 - 4T23" sheetId="3" state="hidden" r:id="rId4"/>
    <sheet name="IRRBB1 - 4T23" sheetId="11" state="hidden" r:id="rId5"/>
    <sheet name="CR2 - 4T23" sheetId="4" state="hidden" r:id="rId6"/>
    <sheet name="CRB-e - 4T23" sheetId="5" state="hidden" r:id="rId7"/>
    <sheet name="CRB-f - 4T23" sheetId="17" state="hidden" r:id="rId8"/>
    <sheet name="CRB-g - 4T23" sheetId="7" state="hidden" r:id="rId9"/>
    <sheet name="CRB-h - 4T23" sheetId="8" state="hidden" r:id="rId10"/>
    <sheet name="CRB-i - 4T23" sheetId="9" state="hidden" r:id="rId11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4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- 4T23'!$B$2:$C$8</definedName>
    <definedName name="_xlnm.Print_Area" localSheetId="2">'MR1 - 3T24'!$A$1:$E$23</definedName>
    <definedName name="bbb" localSheetId="3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4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3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3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4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4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3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4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4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3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4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4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4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4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4" l="1"/>
  <c r="D30" i="13"/>
  <c r="F30" i="13"/>
  <c r="F26" i="13"/>
  <c r="F24" i="13"/>
  <c r="F22" i="13"/>
  <c r="D24" i="13"/>
  <c r="F11" i="13"/>
  <c r="F10" i="13"/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<sst xmlns="http://schemas.openxmlformats.org/spreadsheetml/2006/main" count="252" uniqueCount="174">
  <si>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</si>
  <si>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</si>
  <si>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</si>
  <si>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</si>
  <si>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</si>
  <si>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</si>
  <si>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</si>
  <si>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</si>
  <si>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</si>
  <si>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</si>
  <si>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</si>
  <si>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</si>
  <si>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</si>
  <si>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</si>
  <si>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</si>
  <si>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</si>
  <si>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</si>
  <si>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</si>
  <si>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</si>
  <si>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</si>
  <si>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</si>
  <si>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</si>
  <si>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</si>
  <si>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</si>
  <si>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</si>
  <si>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</si>
  <si>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</si>
  <si>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</si>
  <si>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</si>
  <si>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</si>
  <si>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</si>
  <si>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</si>
  <si>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</si>
  <si>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</si>
  <si>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</si>
  <si>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</si>
  <si>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</si>
  <si>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</si>
  <si>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</si>
  <si>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</si>
  <si>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</si>
  <si>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</si>
  <si>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</si>
  <si>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</si>
  <si>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</si>
  <si>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</si>
  <si>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</si>
  <si>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</si>
  <si>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</si>
  <si>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</si>
  <si>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</si>
  <si>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</si>
  <si>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</si>
  <si>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</si>
  <si>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</si>
  <si>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</si>
  <si>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</si>
  <si>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</si>
  <si>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</si>
  <si>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</si>
  <si>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</si>
  <si>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</si>
  <si>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</si>
  <si>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</si>
  <si>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</si>
  <si>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</si>
  <si>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</si>
  <si>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</si>
  <si>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</si>
  <si>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</si>
  <si>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</si>
  <si>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</si>
  <si>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</si>
  <si>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</si>
  <si>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</si>
  <si>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</si>
  <si>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</si>
  <si>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</si>
  <si>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</si>
  <si>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</si>
  <si>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</si>
  <si>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</si>
  <si>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</si>
  <si>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</si>
  <si>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</si>
  <si>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</si>
  <si>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</si>
  <si>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</si>
  <si>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</si>
  <si>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</si>
  <si>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</si>
  <si>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</si>
  <si>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</si>
  <si>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</si>
  <si>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</si>
  <si>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</si>
  <si>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</si>
  <si>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</si>
  <si>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</si>
  <si>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</si>
  <si>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</si>
  <si>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</si>
  <si>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Dez-22</t>
  </si>
  <si>
    <t>d</t>
  </si>
  <si>
    <t>e</t>
  </si>
  <si>
    <t>T-4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</si>
  <si>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</si>
  <si>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</si>
  <si>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</si>
  <si>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</si>
  <si>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</si>
  <si>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2023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</si>
  <si>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</si>
  <si>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</si>
  <si>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</si>
  <si>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</si>
  <si>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</si>
  <si>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</si>
  <si>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</si>
  <si>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</si>
  <si>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</si>
  <si>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</si>
  <si>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</si>
  <si>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</si>
  <si>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</si>
  <si>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</si>
  <si>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</si>
  <si>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</si>
  <si>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</si>
  <si>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</si>
  <si>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t>Set/23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</si>
  <si>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</si>
  <si>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</si>
  <si>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</si>
  <si>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Dez/23</t>
  </si>
  <si>
    <t>Dez-23</t>
  </si>
  <si>
    <t>4T2023</t>
  </si>
  <si>
    <t>Inadimplência por tempo de atraso Dez/2023 em R$ mil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</si>
  <si>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</si>
  <si>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</si>
  <si>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</si>
  <si>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</si>
  <si>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</si>
  <si>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</si>
  <si>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</si>
  <si>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</si>
  <si>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</si>
  <si>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</si>
  <si>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</si>
  <si>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</si>
  <si>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</si>
  <si>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</si>
  <si>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</si>
  <si>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</si>
  <si>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</si>
  <si>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</si>
  <si>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</si>
  <si>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</si>
  <si>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</si>
  <si>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</si>
  <si>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</si>
  <si>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</si>
  <si>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</si>
  <si>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</si>
  <si>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</si>
  <si>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</si>
  <si>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</si>
  <si>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</si>
  <si>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</si>
  <si>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Mar/24</t>
  </si>
  <si>
    <t>Jun/24</t>
  </si>
  <si>
    <t>Set/24</t>
  </si>
  <si>
    <t>Set-24</t>
  </si>
  <si>
    <t>Jun-23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</si>
</sst>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3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36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Fill="1" applyBorder="1" applyAlignment="1" applyProtection="1">
      <alignment horizontal="center" vertical="center"/>
    </xf>
    <xf numFmtId="0" fontId="35" fillId="0" borderId="0" xfId="4" applyFont="1" applyFill="1" applyBorder="1" applyAlignment="1" applyProtection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Fill="1" applyBorder="1" applyAlignment="1" applyProtection="1">
      <alignment vertical="center" wrapText="1"/>
      <protection locked="0"/>
    </xf>
    <xf numFmtId="0" fontId="37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4" fontId="37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49" fontId="37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38" fillId="0" borderId="0" xfId="0" applyFont="1" applyBorder="1"/>
    <xf numFmtId="165" fontId="38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Border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Border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0" applyFont="1" applyBorder="1"/>
    <xf numFmtId="49" fontId="2" fillId="3" borderId="0" xfId="0" applyNumberFormat="1" applyFont="1" applyFill="1" applyAlignment="1">
      <alignment horizontal="center" vertical="center"/>
    </xf>
    <xf numFmtId="0" fontId="38" fillId="0" borderId="0" xfId="0" applyFont="1" applyFill="1" applyBorder="1"/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Fill="1" applyAlignment="1">
      <alignment horizontal="center" vertical="center"/>
    </xf>
    <xf numFmtId="0" fontId="38" fillId="0" borderId="0" xfId="0" applyFont="1"/>
    <xf numFmtId="0" fontId="8" fillId="0" borderId="0" xfId="0" applyFont="1" applyFill="1" applyProtection="1"/>
    <xf numFmtId="0" fontId="41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8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Border="1" applyAlignment="1" applyProtection="1">
      <alignment vertical="center"/>
    </xf>
    <xf numFmtId="0" fontId="38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6" fillId="0" borderId="0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36" fillId="3" borderId="0" xfId="0" applyFont="1" applyFill="1" applyBorder="1"/>
    <xf numFmtId="0" fontId="36" fillId="0" borderId="0" xfId="0" applyFont="1" applyFill="1" applyBorder="1" applyProtection="1"/>
    <xf numFmtId="0" fontId="36" fillId="0" borderId="0" xfId="0" applyFont="1" applyBorder="1" applyProtection="1"/>
    <xf numFmtId="0" fontId="39" fillId="0" borderId="0" xfId="0" quotePrefix="1" applyFont="1" applyFill="1" applyBorder="1" applyAlignment="1" applyProtection="1">
      <alignment horizontal="center"/>
    </xf>
    <xf numFmtId="0" fontId="38" fillId="0" borderId="0" xfId="0" applyFont="1" applyFill="1" applyBorder="1" applyProtection="1"/>
    <xf numFmtId="0" fontId="9" fillId="0" borderId="0" xfId="0" quotePrefix="1" applyFont="1" applyFill="1" applyBorder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Border="1" applyAlignment="1" applyProtection="1">
      <alignment vertical="center"/>
    </xf>
    <xf numFmtId="0" fontId="42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6" fillId="3" borderId="2" xfId="0" applyFont="1" applyFill="1" applyBorder="1" applyProtection="1"/>
    <xf numFmtId="0" fontId="36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4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6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6" fillId="0" borderId="0" xfId="0" applyFont="1" applyBorder="1"/>
    <xf numFmtId="0" fontId="37" fillId="0" borderId="7" xfId="0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 applyProtection="1"/>
    <xf numFmtId="0" fontId="11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Border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 applyProtection="1">
      <alignment horizontal="center" vertical="top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 applyBorder="1"/>
    <xf numFmtId="43" fontId="8" fillId="2" borderId="0" xfId="1" applyFont="1" applyFill="1" applyBorder="1" applyAlignment="1" applyProtection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 applyBorder="1"/>
    <xf numFmtId="0" fontId="27" fillId="0" borderId="0" xfId="0" applyFont="1" applyFill="1" applyBorder="1" applyProtection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6" xfId="0" applyFont="1" applyFill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6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8" xfId="1" applyNumberFormat="1" applyFont="1" applyFill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165" fontId="9" fillId="2" borderId="35" xfId="6" applyNumberFormat="1" applyFont="1" applyFill="1" applyBorder="1" applyAlignment="1">
      <alignment horizontal="righ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vertical="center" wrapText="1"/>
    </xf>
    <xf numFmtId="165" fontId="39" fillId="0" borderId="36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6" xfId="8" applyFont="1" applyFill="1" applyBorder="1" applyAlignment="1" applyProtection="1">
      <alignment vertical="center" wrapText="1"/>
      <protection locked="0"/>
    </xf>
    <xf numFmtId="165" fontId="37" fillId="0" borderId="36" xfId="6" applyNumberFormat="1" applyFont="1" applyFill="1" applyBorder="1" applyAlignment="1">
      <alignment horizontal="center" vertical="center" wrapText="1"/>
    </xf>
    <xf numFmtId="164" fontId="37" fillId="0" borderId="36" xfId="0" applyNumberFormat="1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166" fontId="37" fillId="0" borderId="36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23" fillId="0" borderId="0" xfId="0" applyFont="1" applyBorder="1" applyAlignment="1" applyProtection="1"/>
    <xf numFmtId="0" fontId="9" fillId="2" borderId="0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vertical="center" wrapText="1"/>
      <protection locked="0"/>
    </xf>
    <xf numFmtId="165" fontId="9" fillId="2" borderId="40" xfId="6" applyNumberFormat="1" applyFont="1" applyFill="1" applyBorder="1" applyAlignment="1">
      <alignment horizontal="center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165" fontId="8" fillId="2" borderId="41" xfId="6" applyNumberFormat="1" applyFont="1" applyFill="1" applyBorder="1" applyAlignment="1">
      <alignment horizontal="right" vertical="center" wrapText="1"/>
    </xf>
    <xf numFmtId="165" fontId="9" fillId="2" borderId="42" xfId="6" applyNumberFormat="1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32" xfId="0" applyNumberFormat="1" applyFont="1" applyFill="1" applyBorder="1" applyAlignment="1">
      <alignment horizontal="left" vertical="top"/>
    </xf>
    <xf numFmtId="0" fontId="10" fillId="2" borderId="32" xfId="4" applyFont="1" applyFill="1" applyBorder="1" applyAlignment="1" applyProtection="1">
      <alignment vertical="center"/>
    </xf>
    <xf numFmtId="17" fontId="8" fillId="2" borderId="28" xfId="1" quotePrefix="1" applyNumberFormat="1" applyFont="1" applyFill="1" applyBorder="1" applyAlignment="1" applyProtection="1">
      <alignment horizontal="center" vertical="top"/>
    </xf>
    <xf numFmtId="17" fontId="8" fillId="2" borderId="16" xfId="1" quotePrefix="1" applyNumberFormat="1" applyFont="1" applyFill="1" applyBorder="1" applyAlignment="1" applyProtection="1">
      <alignment horizontal="center" vertical="top"/>
    </xf>
    <xf numFmtId="17" fontId="8" fillId="2" borderId="32" xfId="1" quotePrefix="1" applyNumberFormat="1" applyFont="1" applyFill="1" applyBorder="1" applyAlignment="1" applyProtection="1">
      <alignment horizontal="center" vertical="top"/>
    </xf>
    <xf numFmtId="0" fontId="2" fillId="2" borderId="32" xfId="0" applyNumberFormat="1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vertical="center"/>
    </xf>
    <xf numFmtId="43" fontId="4" fillId="2" borderId="32" xfId="1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2" xfId="0" applyNumberFormat="1" applyFont="1" applyFill="1" applyBorder="1" applyAlignment="1">
      <alignment horizontal="left" vertical="center"/>
    </xf>
    <xf numFmtId="0" fontId="2" fillId="2" borderId="32" xfId="0" applyNumberFormat="1" applyFont="1" applyFill="1" applyBorder="1" applyAlignment="1" applyProtection="1">
      <alignment horizontal="center" vertical="center"/>
    </xf>
    <xf numFmtId="0" fontId="9" fillId="2" borderId="32" xfId="4" applyFont="1" applyFill="1" applyBorder="1" applyAlignment="1" applyProtection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2" xfId="4" applyFont="1" applyFill="1" applyBorder="1" applyAlignment="1" applyProtection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6" xfId="0" applyNumberFormat="1" applyFont="1" applyFill="1" applyBorder="1" applyAlignment="1">
      <alignment horizontal="left" vertical="center" wrapText="1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</xf>
    <xf numFmtId="171" fontId="11" fillId="7" borderId="0" xfId="1" applyNumberFormat="1" applyFont="1" applyFill="1" applyBorder="1" applyAlignment="1">
      <alignment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7" fontId="11" fillId="7" borderId="10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5" fontId="37" fillId="7" borderId="31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center" wrapText="1"/>
    </xf>
    <xf numFmtId="164" fontId="33" fillId="0" borderId="36" xfId="0" applyNumberFormat="1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wrapText="1"/>
    </xf>
    <xf numFmtId="0" fontId="41" fillId="0" borderId="0" xfId="0" applyFont="1" applyFill="1" applyBorder="1" applyAlignment="1" applyProtection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justify" vertical="top" wrapText="1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2" xfId="6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9" fillId="2" borderId="18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17" fontId="2" fillId="2" borderId="29" xfId="0" applyNumberFormat="1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7" fontId="8" fillId="2" borderId="0" xfId="1" quotePrefix="1" applyNumberFormat="1" applyFont="1" applyFill="1" applyBorder="1" applyAlignment="1" applyProtection="1">
      <alignment horizontal="center" vertical="top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zoomScaleNormal="100" workbookViewId="0">
      <selection activeCell="I42" sqref="I42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  <col min="9" max="9" width="10.1796875" bestFit="1" customWidth="1"/>
  </cols>
  <sheetData>
    <row r="2" spans="2:9">
      <c r="B2" s="141" t="s">
        <v>0</v>
      </c>
      <c r="C2" s="1"/>
      <c r="D2" s="2"/>
      <c r="E2" s="3"/>
      <c r="F2" s="3"/>
      <c r="G2" s="3"/>
      <c r="H2" s="93"/>
    </row>
    <row r="3" spans="2:9" s="6" customFormat="1" ht="3" customHeight="1">
      <c r="B3" s="4"/>
      <c r="C3" s="4"/>
      <c r="D3" s="5"/>
      <c r="E3" s="5"/>
      <c r="F3" s="5"/>
      <c r="G3" s="5"/>
      <c r="H3" s="353"/>
    </row>
    <row r="4" spans="2:9">
      <c r="B4" s="7"/>
      <c r="C4" s="7"/>
      <c r="D4" s="8" t="s">
        <v>1</v>
      </c>
      <c r="E4" s="264" t="s">
        <v>2</v>
      </c>
      <c r="F4" s="268" t="s">
        <v>37</v>
      </c>
      <c r="G4" s="9" t="s">
        <v>103</v>
      </c>
      <c r="H4" s="354" t="s">
        <v>104</v>
      </c>
    </row>
    <row r="5" spans="2:9">
      <c r="B5" s="7"/>
      <c r="C5" s="7"/>
      <c r="D5" s="8" t="s">
        <v>3</v>
      </c>
      <c r="E5" s="264" t="s">
        <v>38</v>
      </c>
      <c r="F5" s="268" t="s">
        <v>4</v>
      </c>
      <c r="G5" s="9" t="s">
        <v>5</v>
      </c>
      <c r="H5" s="354" t="s">
        <v>105</v>
      </c>
    </row>
    <row r="6" spans="2:9">
      <c r="B6" s="355"/>
      <c r="C6" s="356"/>
      <c r="D6" s="357" t="s">
        <v>171</v>
      </c>
      <c r="E6" s="358" t="s">
        <v>170</v>
      </c>
      <c r="F6" s="435" t="s">
        <v>169</v>
      </c>
      <c r="G6" s="435" t="s">
        <v>134</v>
      </c>
      <c r="H6" s="359" t="s">
        <v>130</v>
      </c>
    </row>
    <row r="7" spans="2:9" s="6" customFormat="1" ht="3" customHeight="1">
      <c r="B7" s="4"/>
      <c r="C7" s="4"/>
      <c r="D7" s="10"/>
      <c r="E7" s="265"/>
      <c r="F7" s="5"/>
      <c r="G7" s="5"/>
      <c r="H7" s="5"/>
    </row>
    <row r="8" spans="2:9" s="11" customFormat="1" ht="15" customHeight="1">
      <c r="B8" s="360" t="s">
        <v>6</v>
      </c>
      <c r="C8" s="361"/>
      <c r="D8" s="362"/>
      <c r="E8" s="362"/>
      <c r="F8" s="362"/>
      <c r="G8" s="363"/>
      <c r="H8" s="364"/>
    </row>
    <row r="9" spans="2:9" s="11" customFormat="1" ht="15" customHeight="1">
      <c r="B9" s="249">
        <v>1</v>
      </c>
      <c r="C9" s="12" t="s">
        <v>7</v>
      </c>
      <c r="D9" s="304">
        <v>4512978.3240200002</v>
      </c>
      <c r="E9" s="304">
        <v>4400501.6425299998</v>
      </c>
      <c r="F9" s="305">
        <v>4159192.2377600004</v>
      </c>
      <c r="G9" s="305">
        <v>4091817.2963800002</v>
      </c>
      <c r="H9" s="305">
        <v>4087715.4898800002</v>
      </c>
      <c r="I9" s="266"/>
    </row>
    <row r="10" spans="2:9" s="11" customFormat="1" ht="15" customHeight="1">
      <c r="B10" s="249">
        <v>2</v>
      </c>
      <c r="C10" s="12" t="s">
        <v>8</v>
      </c>
      <c r="D10" s="304">
        <v>4512978.3240200002</v>
      </c>
      <c r="E10" s="304">
        <v>4400501.6425299998</v>
      </c>
      <c r="F10" s="305">
        <v>4159192.2377600004</v>
      </c>
      <c r="G10" s="305">
        <v>4091817.2963800002</v>
      </c>
      <c r="H10" s="305">
        <v>4087715.4898800002</v>
      </c>
    </row>
    <row r="11" spans="2:9" s="11" customFormat="1" ht="15" customHeight="1">
      <c r="B11" s="249">
        <v>3</v>
      </c>
      <c r="C11" s="12" t="s">
        <v>9</v>
      </c>
      <c r="D11" s="304">
        <v>4512978.3240200002</v>
      </c>
      <c r="E11" s="304">
        <v>4400501.6425299998</v>
      </c>
      <c r="F11" s="305">
        <v>4159192.2377600004</v>
      </c>
      <c r="G11" s="305">
        <v>4091817.2963800002</v>
      </c>
      <c r="H11" s="305">
        <v>4087715.4898800002</v>
      </c>
    </row>
    <row r="12" spans="2:9" s="11" customFormat="1" ht="15" customHeight="1">
      <c r="B12" s="250" t="s">
        <v>10</v>
      </c>
      <c r="C12" s="12" t="s">
        <v>11</v>
      </c>
      <c r="D12" s="314">
        <v>0</v>
      </c>
      <c r="E12" s="304">
        <v>0</v>
      </c>
      <c r="F12" s="305">
        <v>0</v>
      </c>
      <c r="G12" s="305">
        <v>0</v>
      </c>
      <c r="H12" s="305">
        <v>0</v>
      </c>
    </row>
    <row r="13" spans="2:9" s="11" customFormat="1" ht="15" customHeight="1">
      <c r="B13" s="250" t="s">
        <v>12</v>
      </c>
      <c r="C13" s="12" t="s">
        <v>13</v>
      </c>
      <c r="D13" s="314">
        <v>0</v>
      </c>
      <c r="E13" s="304">
        <v>0</v>
      </c>
      <c r="F13" s="305">
        <v>0</v>
      </c>
      <c r="G13" s="305">
        <v>0</v>
      </c>
      <c r="H13" s="305">
        <v>0</v>
      </c>
    </row>
    <row r="14" spans="2:9" s="11" customFormat="1" ht="15" customHeight="1">
      <c r="B14" s="360" t="s">
        <v>14</v>
      </c>
      <c r="C14" s="361"/>
      <c r="D14" s="362"/>
      <c r="E14" s="362"/>
      <c r="F14" s="362"/>
      <c r="G14" s="362"/>
      <c r="H14" s="365"/>
    </row>
    <row r="15" spans="2:9" s="11" customFormat="1" ht="15" customHeight="1">
      <c r="B15" s="249">
        <v>4</v>
      </c>
      <c r="C15" s="12" t="s">
        <v>15</v>
      </c>
      <c r="D15" s="304">
        <v>21122969.643539999</v>
      </c>
      <c r="E15" s="304">
        <v>20399421.812240001</v>
      </c>
      <c r="F15" s="305">
        <v>19704008.67154</v>
      </c>
      <c r="G15" s="305">
        <v>19274060.963089999</v>
      </c>
      <c r="H15" s="305">
        <v>24614095.565700002</v>
      </c>
      <c r="I15" s="266"/>
    </row>
    <row r="16" spans="2:9" s="11" customFormat="1" ht="15" customHeight="1">
      <c r="B16" s="360" t="s">
        <v>125</v>
      </c>
      <c r="C16" s="361"/>
      <c r="D16" s="362"/>
      <c r="E16" s="362"/>
      <c r="F16" s="362"/>
      <c r="G16" s="362"/>
      <c r="H16" s="365"/>
    </row>
    <row r="17" spans="2:8" s="11" customFormat="1" ht="15" customHeight="1">
      <c r="B17" s="249">
        <v>5</v>
      </c>
      <c r="C17" s="12" t="s">
        <v>16</v>
      </c>
      <c r="D17" s="306">
        <v>0.21365264449926416</v>
      </c>
      <c r="E17" s="306">
        <v>0.21571697879640997</v>
      </c>
      <c r="F17" s="307">
        <v>0.21108355701078421</v>
      </c>
      <c r="G17" s="307">
        <v>0.16607213858291323</v>
      </c>
      <c r="H17" s="307">
        <v>0.16607213858291323</v>
      </c>
    </row>
    <row r="18" spans="2:8" s="11" customFormat="1" ht="15" customHeight="1">
      <c r="B18" s="249">
        <v>6</v>
      </c>
      <c r="C18" s="12" t="s">
        <v>17</v>
      </c>
      <c r="D18" s="306">
        <v>0.21365264449926416</v>
      </c>
      <c r="E18" s="306">
        <v>0.21571697879640997</v>
      </c>
      <c r="F18" s="307">
        <v>0.21108355701078421</v>
      </c>
      <c r="G18" s="307">
        <v>0.16607213858291323</v>
      </c>
      <c r="H18" s="307">
        <v>0.16607213858291323</v>
      </c>
    </row>
    <row r="19" spans="2:8" s="11" customFormat="1" ht="15" customHeight="1">
      <c r="B19" s="249">
        <v>7</v>
      </c>
      <c r="C19" s="12" t="s">
        <v>18</v>
      </c>
      <c r="D19" s="306">
        <v>0.21365264449926416</v>
      </c>
      <c r="E19" s="306">
        <v>0.21571697879640997</v>
      </c>
      <c r="F19" s="307">
        <v>0.21108355701078421</v>
      </c>
      <c r="G19" s="307">
        <v>0.16607213858291323</v>
      </c>
      <c r="H19" s="307">
        <v>0.16607213858291323</v>
      </c>
    </row>
    <row r="20" spans="2:8" s="11" customFormat="1" ht="15" customHeight="1">
      <c r="B20" s="360" t="s">
        <v>126</v>
      </c>
      <c r="C20" s="361"/>
      <c r="D20" s="362"/>
      <c r="E20" s="362"/>
      <c r="F20" s="362"/>
      <c r="G20" s="362"/>
      <c r="H20" s="365"/>
    </row>
    <row r="21" spans="2:8" s="11" customFormat="1" ht="15" customHeight="1">
      <c r="B21" s="249">
        <v>8</v>
      </c>
      <c r="C21" s="12" t="s">
        <v>19</v>
      </c>
      <c r="D21" s="308">
        <v>2.5000000000071011E-2</v>
      </c>
      <c r="E21" s="308">
        <v>2.5000000000196081E-2</v>
      </c>
      <c r="F21" s="309">
        <v>2.5000000000076128E-2</v>
      </c>
      <c r="G21" s="309">
        <v>2.5000000000142679E-2</v>
      </c>
      <c r="H21" s="309">
        <v>2.499999999989843E-2</v>
      </c>
    </row>
    <row r="22" spans="2:8" s="11" customFormat="1" ht="15" customHeight="1">
      <c r="B22" s="249">
        <v>9</v>
      </c>
      <c r="C22" s="12" t="s">
        <v>20</v>
      </c>
      <c r="D22" s="310">
        <v>0</v>
      </c>
      <c r="E22" s="310">
        <v>0</v>
      </c>
      <c r="F22" s="311">
        <v>0</v>
      </c>
      <c r="G22" s="311">
        <v>0</v>
      </c>
      <c r="H22" s="311">
        <v>0</v>
      </c>
    </row>
    <row r="23" spans="2:8" s="11" customFormat="1" ht="15" customHeight="1">
      <c r="B23" s="249">
        <v>10</v>
      </c>
      <c r="C23" s="12" t="s">
        <v>21</v>
      </c>
      <c r="D23" s="310">
        <v>0</v>
      </c>
      <c r="E23" s="310">
        <v>0</v>
      </c>
      <c r="F23" s="311">
        <v>0</v>
      </c>
      <c r="G23" s="311">
        <v>0</v>
      </c>
      <c r="H23" s="311">
        <v>0</v>
      </c>
    </row>
    <row r="24" spans="2:8" s="11" customFormat="1" ht="15" customHeight="1">
      <c r="B24" s="249">
        <v>11</v>
      </c>
      <c r="C24" s="12" t="s">
        <v>22</v>
      </c>
      <c r="D24" s="312">
        <v>2.5000000000071011E-2</v>
      </c>
      <c r="E24" s="312">
        <v>2.5000000000196081E-2</v>
      </c>
      <c r="F24" s="313">
        <v>2.5000000000076128E-2</v>
      </c>
      <c r="G24" s="313">
        <v>2.5000000000142679E-2</v>
      </c>
      <c r="H24" s="313">
        <v>2.499999999989843E-2</v>
      </c>
    </row>
    <row r="25" spans="2:8" s="11" customFormat="1" ht="15" customHeight="1">
      <c r="B25" s="249">
        <v>12</v>
      </c>
      <c r="C25" s="12" t="s">
        <v>23</v>
      </c>
      <c r="D25" s="310">
        <v>0.11707895907175771</v>
      </c>
      <c r="E25" s="310">
        <v>0.12091110317646589</v>
      </c>
      <c r="F25" s="311">
        <v>0.11775563321799211</v>
      </c>
      <c r="G25" s="311">
        <v>0.10863816059780212</v>
      </c>
      <c r="H25" s="311">
        <v>6.9100603574488065E-2</v>
      </c>
    </row>
    <row r="26" spans="2:8" s="11" customFormat="1" ht="15" customHeight="1">
      <c r="B26" s="360" t="s">
        <v>24</v>
      </c>
      <c r="C26" s="361"/>
      <c r="D26" s="363"/>
      <c r="E26" s="363"/>
      <c r="F26" s="363"/>
      <c r="G26" s="363"/>
      <c r="H26" s="364"/>
    </row>
    <row r="27" spans="2:8" s="11" customFormat="1" ht="15" customHeight="1">
      <c r="B27" s="249">
        <v>13</v>
      </c>
      <c r="C27" s="12" t="s">
        <v>25</v>
      </c>
      <c r="D27" s="304">
        <v>26817411.676729999</v>
      </c>
      <c r="E27" s="304">
        <v>26025777.765530001</v>
      </c>
      <c r="F27" s="305">
        <v>24637761.74413</v>
      </c>
      <c r="G27" s="305">
        <v>24137667.5515</v>
      </c>
      <c r="H27" s="305">
        <v>22945637.58453</v>
      </c>
    </row>
    <row r="28" spans="2:8" s="11" customFormat="1" ht="15" customHeight="1">
      <c r="B28" s="249">
        <v>14</v>
      </c>
      <c r="C28" s="12" t="s">
        <v>127</v>
      </c>
      <c r="D28" s="310">
        <v>0.16830000000000001</v>
      </c>
      <c r="E28" s="310">
        <v>0.1691</v>
      </c>
      <c r="F28" s="311">
        <v>0.16880000000000001</v>
      </c>
      <c r="G28" s="311">
        <v>0.16950000000000001</v>
      </c>
      <c r="H28" s="311">
        <v>0.17810000000000001</v>
      </c>
    </row>
    <row r="29" spans="2:8" s="11" customFormat="1" ht="15" customHeight="1">
      <c r="B29" s="360" t="s">
        <v>26</v>
      </c>
      <c r="C29" s="361"/>
      <c r="D29" s="362"/>
      <c r="E29" s="362"/>
      <c r="F29" s="362"/>
      <c r="G29" s="362"/>
      <c r="H29" s="364"/>
    </row>
    <row r="30" spans="2:8" s="11" customFormat="1" ht="15" customHeight="1">
      <c r="B30" s="249">
        <v>15</v>
      </c>
      <c r="C30" s="12" t="s">
        <v>27</v>
      </c>
      <c r="D30" s="314">
        <v>0</v>
      </c>
      <c r="E30" s="304">
        <v>0</v>
      </c>
      <c r="F30" s="305">
        <v>0</v>
      </c>
      <c r="G30" s="305">
        <v>0</v>
      </c>
      <c r="H30" s="305">
        <v>0</v>
      </c>
    </row>
    <row r="31" spans="2:8" s="11" customFormat="1" ht="15" customHeight="1">
      <c r="B31" s="249">
        <v>16</v>
      </c>
      <c r="C31" s="12" t="s">
        <v>28</v>
      </c>
      <c r="D31" s="314">
        <v>0</v>
      </c>
      <c r="E31" s="304">
        <v>0</v>
      </c>
      <c r="F31" s="305">
        <v>0</v>
      </c>
      <c r="G31" s="305">
        <v>0</v>
      </c>
      <c r="H31" s="305">
        <v>0</v>
      </c>
    </row>
    <row r="32" spans="2:8" s="11" customFormat="1" ht="15" customHeight="1">
      <c r="B32" s="249">
        <v>17</v>
      </c>
      <c r="C32" s="12" t="s">
        <v>29</v>
      </c>
      <c r="D32" s="314">
        <v>0</v>
      </c>
      <c r="E32" s="304">
        <v>0</v>
      </c>
      <c r="F32" s="305">
        <v>0</v>
      </c>
      <c r="G32" s="305">
        <v>0</v>
      </c>
      <c r="H32" s="305">
        <v>0</v>
      </c>
    </row>
    <row r="33" spans="2:8" s="11" customFormat="1" ht="15" customHeight="1">
      <c r="B33" s="360" t="s">
        <v>30</v>
      </c>
      <c r="C33" s="361"/>
      <c r="D33" s="362"/>
      <c r="E33" s="362"/>
      <c r="F33" s="362"/>
      <c r="G33" s="362"/>
      <c r="H33" s="364"/>
    </row>
    <row r="34" spans="2:8" s="11" customFormat="1" ht="15" customHeight="1">
      <c r="B34" s="249">
        <v>18</v>
      </c>
      <c r="C34" s="12" t="s">
        <v>31</v>
      </c>
      <c r="D34" s="314">
        <v>0</v>
      </c>
      <c r="E34" s="304">
        <v>0</v>
      </c>
      <c r="F34" s="305">
        <v>0</v>
      </c>
      <c r="G34" s="305">
        <v>0</v>
      </c>
      <c r="H34" s="305">
        <v>0</v>
      </c>
    </row>
    <row r="35" spans="2:8" s="11" customFormat="1" ht="15" customHeight="1">
      <c r="B35" s="249">
        <v>19</v>
      </c>
      <c r="C35" s="12" t="s">
        <v>32</v>
      </c>
      <c r="D35" s="314">
        <v>0</v>
      </c>
      <c r="E35" s="304">
        <v>0</v>
      </c>
      <c r="F35" s="305">
        <v>0</v>
      </c>
      <c r="G35" s="305">
        <v>0</v>
      </c>
      <c r="H35" s="305">
        <v>0</v>
      </c>
    </row>
    <row r="36" spans="2:8" s="11" customFormat="1" ht="15" customHeight="1" thickBot="1">
      <c r="B36" s="320">
        <v>20</v>
      </c>
      <c r="C36" s="321" t="s">
        <v>33</v>
      </c>
      <c r="D36" s="322">
        <v>0</v>
      </c>
      <c r="E36" s="323">
        <v>0</v>
      </c>
      <c r="F36" s="324">
        <v>0</v>
      </c>
      <c r="G36" s="324">
        <v>0</v>
      </c>
      <c r="H36" s="324">
        <v>0</v>
      </c>
    </row>
    <row r="37" spans="2:8" ht="15" thickTop="1">
      <c r="B37" s="13"/>
      <c r="C37" s="14"/>
      <c r="D37" s="15"/>
      <c r="E37" s="16"/>
      <c r="F37" s="16"/>
      <c r="G37" s="16"/>
      <c r="H37" s="16"/>
    </row>
    <row r="38" spans="2:8">
      <c r="B38" s="389" t="s">
        <v>34</v>
      </c>
      <c r="C38" s="389"/>
      <c r="D38" s="20"/>
      <c r="E38" s="21"/>
      <c r="F38" s="22"/>
      <c r="G38" s="23"/>
      <c r="H38" s="24"/>
    </row>
    <row r="39" spans="2:8" ht="5.15" customHeight="1">
      <c r="B39" s="25"/>
      <c r="C39" s="26"/>
      <c r="D39" s="27"/>
      <c r="E39" s="28"/>
      <c r="F39" s="29"/>
      <c r="G39" s="17"/>
      <c r="H39" s="18"/>
    </row>
    <row r="40" spans="2:8" ht="60" customHeight="1">
      <c r="B40" s="390"/>
      <c r="C40" s="390"/>
      <c r="D40" s="390"/>
      <c r="E40" s="390"/>
      <c r="F40" s="390"/>
      <c r="G40" s="390"/>
      <c r="H40" s="390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I51" sqref="I51"/>
    </sheetView>
  </sheetViews>
  <sheetFormatPr defaultColWidth="9.1796875" defaultRowHeight="10"/>
  <cols>
    <col min="1" max="1" width="3.1796875" style="150" customWidth="1"/>
    <col min="2" max="2" width="67" style="135" customWidth="1"/>
    <col min="3" max="4" width="15.453125" style="135" customWidth="1"/>
    <col min="5" max="5" width="3.1796875" style="135" customWidth="1"/>
    <col min="6" max="16384" width="9.1796875" style="135"/>
  </cols>
  <sheetData>
    <row r="1" spans="1:5" s="108" customFormat="1">
      <c r="A1" s="139"/>
      <c r="B1" s="124"/>
      <c r="E1" s="124"/>
    </row>
    <row r="2" spans="1:5" s="108" customFormat="1" ht="15" customHeight="1">
      <c r="A2" s="139"/>
      <c r="B2" s="95" t="s">
        <v>71</v>
      </c>
      <c r="C2" s="94"/>
      <c r="D2" s="94"/>
      <c r="E2" s="138"/>
    </row>
    <row r="3" spans="1:5" s="108" customFormat="1" ht="5.15" customHeight="1">
      <c r="A3" s="139"/>
      <c r="C3" s="138"/>
      <c r="D3" s="138"/>
      <c r="E3" s="138"/>
    </row>
    <row r="4" spans="1:5" s="140" customFormat="1" ht="24" customHeight="1">
      <c r="A4" s="142"/>
      <c r="B4" s="421" t="s">
        <v>138</v>
      </c>
      <c r="C4" s="422"/>
      <c r="D4" s="422"/>
      <c r="E4" s="169"/>
    </row>
    <row r="5" spans="1:5" ht="5.15" customHeight="1">
      <c r="A5" s="168"/>
      <c r="B5" s="167"/>
      <c r="C5" s="167"/>
      <c r="D5" s="167"/>
      <c r="E5" s="167"/>
    </row>
    <row r="6" spans="1:5" s="137" customFormat="1" ht="12" customHeight="1">
      <c r="A6" s="166"/>
      <c r="B6" s="426" t="s">
        <v>148</v>
      </c>
      <c r="C6" s="428">
        <v>45261</v>
      </c>
      <c r="D6" s="429"/>
      <c r="E6" s="165"/>
    </row>
    <row r="7" spans="1:5" s="136" customFormat="1" ht="12" customHeight="1">
      <c r="A7" s="164"/>
      <c r="B7" s="427"/>
      <c r="C7" s="430" t="s">
        <v>147</v>
      </c>
      <c r="D7" s="432" t="s">
        <v>73</v>
      </c>
      <c r="E7" s="163"/>
    </row>
    <row r="8" spans="1:5" s="137" customFormat="1" ht="13.5" customHeight="1">
      <c r="A8" s="162"/>
      <c r="B8" s="427"/>
      <c r="C8" s="431"/>
      <c r="D8" s="433" t="s">
        <v>73</v>
      </c>
      <c r="E8" s="121"/>
    </row>
    <row r="9" spans="1:5" s="136" customFormat="1" ht="23" customHeight="1" thickBot="1">
      <c r="A9" s="161"/>
      <c r="B9" s="160" t="s">
        <v>72</v>
      </c>
      <c r="C9" s="384">
        <v>166030.62630000006</v>
      </c>
      <c r="D9" s="385">
        <v>129836.93786000003</v>
      </c>
      <c r="E9" s="157"/>
    </row>
    <row r="10" spans="1:5" ht="13.5" customHeight="1" thickTop="1">
      <c r="A10" s="159"/>
      <c r="B10" s="158"/>
      <c r="C10" s="157"/>
      <c r="D10" s="157"/>
      <c r="E10" s="157"/>
    </row>
    <row r="11" spans="1:5" s="152" customFormat="1" ht="12" customHeight="1">
      <c r="A11" s="138"/>
      <c r="B11" s="425"/>
      <c r="C11" s="425"/>
      <c r="D11" s="156"/>
      <c r="E11" s="155"/>
    </row>
    <row r="12" spans="1:5" s="152" customFormat="1" ht="12" customHeight="1">
      <c r="A12" s="154"/>
      <c r="B12" s="153"/>
      <c r="C12" s="153"/>
      <c r="D12" s="153"/>
      <c r="E12" s="153"/>
    </row>
    <row r="13" spans="1:5" ht="12" customHeight="1">
      <c r="B13" s="15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I27" sqref="I27"/>
    </sheetView>
  </sheetViews>
  <sheetFormatPr defaultColWidth="9.1796875" defaultRowHeight="25" customHeight="1"/>
  <cols>
    <col min="1" max="1" width="3.1796875" style="167" customWidth="1"/>
    <col min="2" max="2" width="69.26953125" style="135" customWidth="1"/>
    <col min="3" max="3" width="25.453125" style="172" customWidth="1"/>
    <col min="4" max="4" width="2" style="171" customWidth="1"/>
    <col min="5" max="16384" width="9.1796875" style="170"/>
  </cols>
  <sheetData>
    <row r="1" spans="1:7" s="108" customFormat="1" ht="10">
      <c r="A1" s="139"/>
      <c r="B1" s="124"/>
      <c r="D1" s="171"/>
    </row>
    <row r="2" spans="1:7" s="108" customFormat="1" ht="15" customHeight="1">
      <c r="A2" s="139"/>
      <c r="B2" s="95" t="s">
        <v>71</v>
      </c>
      <c r="C2" s="94"/>
      <c r="D2" s="171"/>
    </row>
    <row r="3" spans="1:7" s="108" customFormat="1" ht="4" customHeight="1">
      <c r="A3" s="139"/>
      <c r="B3" s="138"/>
      <c r="C3" s="138"/>
      <c r="D3" s="171"/>
    </row>
    <row r="4" spans="1:7" s="108" customFormat="1" ht="15" customHeight="1">
      <c r="A4" s="139"/>
      <c r="B4" s="421" t="s">
        <v>149</v>
      </c>
      <c r="C4" s="434"/>
      <c r="D4" s="171"/>
    </row>
    <row r="5" spans="1:7" ht="5.15" customHeight="1">
      <c r="A5" s="186"/>
      <c r="B5" s="185"/>
      <c r="C5" s="184"/>
    </row>
    <row r="6" spans="1:7" s="180" customFormat="1" ht="15" customHeight="1">
      <c r="A6" s="183"/>
      <c r="B6" s="149"/>
      <c r="C6" s="182" t="s">
        <v>136</v>
      </c>
      <c r="D6" s="181"/>
    </row>
    <row r="7" spans="1:7" ht="15" customHeight="1">
      <c r="A7" s="175"/>
      <c r="B7" s="179" t="s">
        <v>150</v>
      </c>
      <c r="C7" s="386">
        <v>0.11</v>
      </c>
    </row>
    <row r="8" spans="1:7" ht="15" customHeight="1" thickBot="1">
      <c r="A8" s="175"/>
      <c r="B8" s="178" t="s">
        <v>151</v>
      </c>
      <c r="C8" s="387">
        <v>0.42</v>
      </c>
    </row>
    <row r="9" spans="1:7" ht="13.5" customHeight="1" thickTop="1">
      <c r="A9" s="175"/>
      <c r="B9" s="177"/>
      <c r="C9" s="176"/>
    </row>
    <row r="10" spans="1:7" ht="12" customHeight="1">
      <c r="A10" s="175"/>
      <c r="B10" s="425"/>
      <c r="C10" s="425"/>
    </row>
    <row r="11" spans="1:7" ht="12" customHeight="1">
      <c r="A11" s="174"/>
      <c r="B11" s="174"/>
      <c r="C11" s="173"/>
    </row>
    <row r="13" spans="1:7" ht="25" customHeight="1">
      <c r="G13" s="267"/>
    </row>
    <row r="18" spans="7:7" ht="25" customHeight="1">
      <c r="G18" s="267"/>
    </row>
    <row r="23" spans="7:7" ht="25" customHeight="1">
      <c r="G23" s="267"/>
    </row>
    <row r="28" spans="7:7" ht="25" customHeight="1">
      <c r="G28" s="267"/>
    </row>
    <row r="33" spans="7:7" ht="25" customHeight="1">
      <c r="G33" s="267"/>
    </row>
    <row r="38" spans="7:7" ht="25" customHeight="1">
      <c r="G38" s="267"/>
    </row>
    <row r="43" spans="7:7" ht="25" customHeight="1">
      <c r="G43" s="267"/>
    </row>
    <row r="48" spans="7:7" ht="25" customHeight="1">
      <c r="G48" s="267"/>
    </row>
    <row r="53" spans="7:7" ht="25" customHeight="1">
      <c r="G53" s="267"/>
    </row>
    <row r="58" spans="7:7" ht="25" customHeight="1">
      <c r="G58" s="267"/>
    </row>
    <row r="63" spans="7:7" ht="25" customHeight="1">
      <c r="G63" s="267"/>
    </row>
    <row r="68" spans="7:7" ht="25" customHeight="1">
      <c r="G68" s="267"/>
    </row>
    <row r="73" spans="7:7" ht="25" customHeight="1">
      <c r="G73" s="267"/>
    </row>
    <row r="78" spans="7:7" ht="25" customHeight="1">
      <c r="G78" s="267"/>
    </row>
    <row r="83" spans="7:7" ht="25" customHeight="1">
      <c r="G83" s="267"/>
    </row>
    <row r="88" spans="7:7" ht="25" customHeight="1">
      <c r="G88" s="267"/>
    </row>
    <row r="93" spans="7:7" ht="25" customHeight="1">
      <c r="G93" s="267"/>
    </row>
    <row r="98" spans="7:7" ht="25" customHeight="1">
      <c r="G98" s="267"/>
    </row>
    <row r="103" spans="7:7" ht="25" customHeight="1">
      <c r="G103" s="267"/>
    </row>
    <row r="108" spans="7:7" ht="25" customHeight="1">
      <c r="G108" s="267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I43"/>
  <sheetViews>
    <sheetView showGridLines="0" zoomScaleNormal="100" workbookViewId="0">
      <selection activeCell="I27" sqref="I27"/>
    </sheetView>
  </sheetViews>
  <sheetFormatPr defaultColWidth="9.1796875" defaultRowHeight="10"/>
  <cols>
    <col min="1" max="1" width="3.1796875" style="71" customWidth="1"/>
    <col min="2" max="2" width="3.54296875" style="72" customWidth="1"/>
    <col min="3" max="3" width="79" style="64" customWidth="1"/>
    <col min="4" max="5" width="15.7265625" style="34" customWidth="1"/>
    <col min="6" max="6" width="15.7265625" style="73" customWidth="1"/>
    <col min="7" max="7" width="0.81640625" style="32" customWidth="1"/>
    <col min="8" max="8" width="11.26953125" style="34" bestFit="1" customWidth="1"/>
    <col min="9" max="16384" width="9.1796875" style="34"/>
  </cols>
  <sheetData>
    <row r="2" spans="1:8" ht="15" customHeight="1">
      <c r="A2" s="31"/>
      <c r="B2" s="141" t="s">
        <v>35</v>
      </c>
      <c r="C2" s="141"/>
      <c r="D2" s="141"/>
      <c r="E2" s="141"/>
      <c r="F2" s="141"/>
      <c r="H2" s="33"/>
    </row>
    <row r="3" spans="1:8" s="32" customFormat="1" ht="5.15" customHeight="1">
      <c r="A3" s="31"/>
      <c r="F3" s="35"/>
      <c r="G3" s="36"/>
    </row>
    <row r="4" spans="1:8" s="33" customFormat="1" ht="13.5" customHeight="1">
      <c r="A4" s="37"/>
      <c r="B4" s="1"/>
      <c r="C4" s="1"/>
      <c r="D4" s="376" t="s">
        <v>1</v>
      </c>
      <c r="E4" s="377" t="s">
        <v>2</v>
      </c>
      <c r="F4" s="366" t="s">
        <v>37</v>
      </c>
      <c r="G4" s="38"/>
    </row>
    <row r="5" spans="1:8" s="33" customFormat="1" ht="13.5" customHeight="1">
      <c r="A5" s="39"/>
      <c r="B5" s="41"/>
      <c r="C5" s="41"/>
      <c r="D5" s="393" t="s">
        <v>36</v>
      </c>
      <c r="E5" s="394"/>
      <c r="F5" s="391" t="s">
        <v>100</v>
      </c>
      <c r="G5" s="42"/>
    </row>
    <row r="6" spans="1:8" s="44" customFormat="1" ht="12" customHeight="1">
      <c r="A6" s="39"/>
      <c r="B6" s="41"/>
      <c r="C6" s="41"/>
      <c r="D6" s="393"/>
      <c r="E6" s="394"/>
      <c r="F6" s="392"/>
      <c r="G6" s="43"/>
    </row>
    <row r="7" spans="1:8" s="44" customFormat="1" ht="12" customHeight="1">
      <c r="A7" s="39"/>
      <c r="B7" s="41"/>
      <c r="C7" s="41"/>
      <c r="D7" s="378" t="s">
        <v>3</v>
      </c>
      <c r="E7" s="379" t="s">
        <v>38</v>
      </c>
      <c r="F7" s="271" t="s">
        <v>3</v>
      </c>
      <c r="G7" s="43"/>
    </row>
    <row r="8" spans="1:8" s="47" customFormat="1" ht="12" customHeight="1">
      <c r="A8" s="45"/>
      <c r="B8" s="396" t="s">
        <v>84</v>
      </c>
      <c r="C8" s="396"/>
      <c r="D8" s="367" t="s">
        <v>172</v>
      </c>
      <c r="E8" s="367" t="s">
        <v>173</v>
      </c>
      <c r="F8" s="367" t="s">
        <v>172</v>
      </c>
      <c r="G8" s="46"/>
      <c r="H8" s="44"/>
    </row>
    <row r="9" spans="1:8" s="6" customFormat="1" ht="3" customHeight="1">
      <c r="B9" s="4"/>
      <c r="C9" s="4"/>
      <c r="D9" s="10"/>
      <c r="E9" s="265"/>
      <c r="F9" s="5"/>
      <c r="G9" s="5"/>
      <c r="H9" s="5"/>
    </row>
    <row r="10" spans="1:8" s="60" customFormat="1" ht="15" customHeight="1">
      <c r="A10" s="368"/>
      <c r="B10" s="369">
        <v>1</v>
      </c>
      <c r="C10" s="370" t="s">
        <v>39</v>
      </c>
      <c r="D10" s="371">
        <v>19189646.720070001</v>
      </c>
      <c r="E10" s="371">
        <v>18697865.294240002</v>
      </c>
      <c r="F10" s="371">
        <f>D10*0.08</f>
        <v>1535171.7376056002</v>
      </c>
      <c r="H10" s="59"/>
    </row>
    <row r="11" spans="1:8" s="60" customFormat="1" ht="15" customHeight="1">
      <c r="A11" s="58"/>
      <c r="B11" s="249">
        <v>2</v>
      </c>
      <c r="C11" s="286" t="s">
        <v>115</v>
      </c>
      <c r="D11" s="315">
        <v>19189646.720070001</v>
      </c>
      <c r="E11" s="315">
        <v>18697865.294240002</v>
      </c>
      <c r="F11" s="316">
        <f>D11*0.08</f>
        <v>1535171.7376056002</v>
      </c>
      <c r="G11" s="59"/>
    </row>
    <row r="12" spans="1:8" s="60" customFormat="1" ht="15" customHeight="1">
      <c r="A12" s="58"/>
      <c r="B12" s="249">
        <v>3</v>
      </c>
      <c r="C12" s="286" t="s">
        <v>116</v>
      </c>
      <c r="D12" s="317">
        <v>0</v>
      </c>
      <c r="E12" s="317">
        <v>0</v>
      </c>
      <c r="F12" s="318">
        <v>0</v>
      </c>
      <c r="G12" s="59"/>
    </row>
    <row r="13" spans="1:8" s="60" customFormat="1" ht="15" customHeight="1">
      <c r="A13" s="58"/>
      <c r="B13" s="249">
        <v>5</v>
      </c>
      <c r="C13" s="286" t="s">
        <v>117</v>
      </c>
      <c r="D13" s="317">
        <v>0</v>
      </c>
      <c r="E13" s="317">
        <v>0</v>
      </c>
      <c r="F13" s="318">
        <v>0</v>
      </c>
      <c r="G13" s="59"/>
    </row>
    <row r="14" spans="1:8" s="60" customFormat="1" ht="15" customHeight="1">
      <c r="A14" s="58"/>
      <c r="B14" s="369">
        <v>6</v>
      </c>
      <c r="C14" s="370" t="s">
        <v>40</v>
      </c>
      <c r="D14" s="371">
        <v>0</v>
      </c>
      <c r="E14" s="371">
        <v>0</v>
      </c>
      <c r="F14" s="371">
        <v>0</v>
      </c>
      <c r="G14" s="59"/>
    </row>
    <row r="15" spans="1:8" s="62" customFormat="1" ht="15" customHeight="1">
      <c r="A15" s="61"/>
      <c r="B15" s="249">
        <v>7</v>
      </c>
      <c r="C15" s="286" t="s">
        <v>41</v>
      </c>
      <c r="D15" s="317">
        <v>0</v>
      </c>
      <c r="E15" s="317">
        <v>0</v>
      </c>
      <c r="F15" s="318">
        <v>0</v>
      </c>
      <c r="G15" s="59"/>
    </row>
    <row r="16" spans="1:8" s="62" customFormat="1" ht="15" customHeight="1">
      <c r="A16" s="61"/>
      <c r="B16" s="249" t="s">
        <v>42</v>
      </c>
      <c r="C16" s="286" t="s">
        <v>43</v>
      </c>
      <c r="D16" s="317">
        <v>0</v>
      </c>
      <c r="E16" s="317">
        <v>0</v>
      </c>
      <c r="F16" s="318">
        <v>0</v>
      </c>
      <c r="G16" s="59"/>
    </row>
    <row r="17" spans="1:9" s="62" customFormat="1" ht="15" customHeight="1">
      <c r="A17" s="63"/>
      <c r="B17" s="249">
        <v>9</v>
      </c>
      <c r="C17" s="286" t="s">
        <v>118</v>
      </c>
      <c r="D17" s="317">
        <v>0</v>
      </c>
      <c r="E17" s="317">
        <v>0</v>
      </c>
      <c r="F17" s="318">
        <v>0</v>
      </c>
      <c r="G17" s="59"/>
    </row>
    <row r="18" spans="1:9" s="62" customFormat="1" ht="15" customHeight="1">
      <c r="A18" s="61"/>
      <c r="B18" s="272">
        <v>12</v>
      </c>
      <c r="C18" s="54" t="s">
        <v>44</v>
      </c>
      <c r="D18" s="55">
        <v>0</v>
      </c>
      <c r="E18" s="55">
        <v>0</v>
      </c>
      <c r="F18" s="55">
        <v>0</v>
      </c>
      <c r="G18" s="59"/>
    </row>
    <row r="19" spans="1:9" s="62" customFormat="1" ht="15" customHeight="1">
      <c r="A19" s="61"/>
      <c r="B19" s="272">
        <v>13</v>
      </c>
      <c r="C19" s="54" t="s">
        <v>45</v>
      </c>
      <c r="D19" s="55">
        <v>0</v>
      </c>
      <c r="E19" s="55">
        <v>0</v>
      </c>
      <c r="F19" s="55">
        <v>0</v>
      </c>
      <c r="G19" s="59"/>
    </row>
    <row r="20" spans="1:9" s="60" customFormat="1" ht="15" customHeight="1">
      <c r="A20" s="58"/>
      <c r="B20" s="272">
        <v>14</v>
      </c>
      <c r="C20" s="54" t="s">
        <v>46</v>
      </c>
      <c r="D20" s="55">
        <v>0</v>
      </c>
      <c r="E20" s="55">
        <v>0</v>
      </c>
      <c r="F20" s="55">
        <v>0</v>
      </c>
      <c r="G20" s="59"/>
    </row>
    <row r="21" spans="1:9" s="62" customFormat="1" ht="15" customHeight="1">
      <c r="A21" s="61"/>
      <c r="B21" s="272">
        <v>16</v>
      </c>
      <c r="C21" s="54" t="s">
        <v>47</v>
      </c>
      <c r="D21" s="55">
        <v>0</v>
      </c>
      <c r="E21" s="55">
        <v>0</v>
      </c>
      <c r="F21" s="55">
        <v>0</v>
      </c>
      <c r="G21" s="59"/>
    </row>
    <row r="22" spans="1:9" s="57" customFormat="1" ht="15" customHeight="1">
      <c r="A22" s="53"/>
      <c r="B22" s="372">
        <v>20</v>
      </c>
      <c r="C22" s="370" t="s">
        <v>48</v>
      </c>
      <c r="D22" s="371">
        <v>67802.748219999994</v>
      </c>
      <c r="E22" s="371">
        <v>86827.038</v>
      </c>
      <c r="F22" s="371">
        <f>D22*0.08</f>
        <v>5424.2198576000001</v>
      </c>
      <c r="G22" s="56"/>
      <c r="H22" s="251"/>
    </row>
    <row r="23" spans="1:9" s="32" customFormat="1" ht="2.15" customHeight="1">
      <c r="A23" s="31"/>
      <c r="B23" s="273"/>
      <c r="F23" s="35"/>
      <c r="G23" s="36"/>
    </row>
    <row r="24" spans="1:9" s="60" customFormat="1" ht="15" customHeight="1">
      <c r="A24" s="58"/>
      <c r="B24" s="249">
        <v>21</v>
      </c>
      <c r="C24" s="286" t="s">
        <v>49</v>
      </c>
      <c r="D24" s="315">
        <f>D22</f>
        <v>67802.748219999994</v>
      </c>
      <c r="E24" s="315">
        <v>86827.038</v>
      </c>
      <c r="F24" s="316">
        <f>D24*0.08</f>
        <v>5424.2198576000001</v>
      </c>
      <c r="G24" s="59"/>
    </row>
    <row r="25" spans="1:9" s="62" customFormat="1" ht="15" customHeight="1">
      <c r="A25" s="61"/>
      <c r="B25" s="249">
        <v>22</v>
      </c>
      <c r="C25" s="286" t="s">
        <v>50</v>
      </c>
      <c r="D25" s="315">
        <v>0</v>
      </c>
      <c r="E25" s="315">
        <v>0</v>
      </c>
      <c r="F25" s="319">
        <v>0</v>
      </c>
      <c r="G25" s="59"/>
    </row>
    <row r="26" spans="1:9" s="57" customFormat="1" ht="15" customHeight="1">
      <c r="A26" s="53"/>
      <c r="B26" s="252">
        <v>24</v>
      </c>
      <c r="C26" s="54" t="s">
        <v>51</v>
      </c>
      <c r="D26" s="55">
        <v>1865520.1752500001</v>
      </c>
      <c r="E26" s="55">
        <v>1614729.48</v>
      </c>
      <c r="F26" s="373">
        <f>D26*0.08</f>
        <v>149241.61402000001</v>
      </c>
      <c r="G26" s="56"/>
    </row>
    <row r="27" spans="1:9" s="57" customFormat="1" ht="15" customHeight="1">
      <c r="A27" s="53"/>
      <c r="B27" s="252" t="s">
        <v>119</v>
      </c>
      <c r="C27" s="54" t="s">
        <v>121</v>
      </c>
      <c r="D27" s="55">
        <v>0</v>
      </c>
      <c r="E27" s="55">
        <v>0</v>
      </c>
      <c r="F27" s="373">
        <v>0</v>
      </c>
      <c r="G27" s="56"/>
    </row>
    <row r="28" spans="1:9" s="57" customFormat="1" ht="15" customHeight="1">
      <c r="A28" s="53"/>
      <c r="B28" s="372">
        <v>25</v>
      </c>
      <c r="C28" s="370" t="s">
        <v>120</v>
      </c>
      <c r="D28" s="371">
        <v>0</v>
      </c>
      <c r="E28" s="371">
        <v>0</v>
      </c>
      <c r="F28" s="374">
        <v>0</v>
      </c>
      <c r="G28" s="56"/>
    </row>
    <row r="29" spans="1:9" s="6" customFormat="1" ht="3" customHeight="1">
      <c r="B29" s="4"/>
      <c r="C29" s="4"/>
      <c r="D29" s="10"/>
      <c r="E29" s="10"/>
      <c r="F29" s="5"/>
      <c r="G29" s="5"/>
      <c r="H29" s="5"/>
    </row>
    <row r="30" spans="1:9" s="57" customFormat="1" ht="15" customHeight="1">
      <c r="A30" s="53"/>
      <c r="B30" s="372">
        <v>29</v>
      </c>
      <c r="C30" s="370" t="s">
        <v>129</v>
      </c>
      <c r="D30" s="371">
        <f>SUM(D26,D22,D10)</f>
        <v>21122969.643540002</v>
      </c>
      <c r="E30" s="371">
        <v>20399421.812240001</v>
      </c>
      <c r="F30" s="371">
        <f>D30*0.08</f>
        <v>1689837.5714832002</v>
      </c>
      <c r="G30" s="56"/>
      <c r="H30" s="388"/>
      <c r="I30" s="388"/>
    </row>
    <row r="31" spans="1:9" s="64" customFormat="1" ht="15" customHeight="1" thickBot="1">
      <c r="A31" s="58"/>
      <c r="B31" s="397"/>
      <c r="C31" s="397"/>
      <c r="D31" s="397"/>
      <c r="E31" s="397"/>
      <c r="F31" s="375"/>
      <c r="G31" s="59"/>
    </row>
    <row r="32" spans="1:9" s="64" customFormat="1" ht="15" customHeight="1" thickTop="1">
      <c r="A32" s="58"/>
      <c r="B32" s="398"/>
      <c r="C32" s="398"/>
      <c r="D32" s="398"/>
      <c r="E32" s="398"/>
      <c r="F32" s="259"/>
      <c r="G32" s="59"/>
    </row>
    <row r="33" spans="1:8" s="64" customFormat="1" ht="15" customHeight="1">
      <c r="A33" s="58"/>
      <c r="B33" s="65"/>
      <c r="C33" s="65"/>
      <c r="D33" s="260"/>
      <c r="E33" s="260"/>
      <c r="F33" s="260"/>
      <c r="G33" s="59"/>
    </row>
    <row r="34" spans="1:8" s="57" customFormat="1" ht="15" customHeight="1">
      <c r="A34" s="53"/>
      <c r="B34" s="389" t="s">
        <v>34</v>
      </c>
      <c r="C34" s="389"/>
      <c r="D34" s="389"/>
      <c r="E34" s="389"/>
      <c r="F34" s="258"/>
      <c r="G34" s="56"/>
    </row>
    <row r="35" spans="1:8" s="64" customFormat="1" ht="5.15" customHeight="1">
      <c r="A35" s="58"/>
      <c r="B35" s="25"/>
      <c r="C35" s="26"/>
      <c r="D35" s="66"/>
      <c r="E35" s="28"/>
      <c r="F35" s="29"/>
      <c r="G35" s="59"/>
      <c r="H35" s="57"/>
    </row>
    <row r="36" spans="1:8" s="64" customFormat="1" ht="58.5" customHeight="1">
      <c r="A36" s="58"/>
      <c r="B36" s="395"/>
      <c r="C36" s="395"/>
      <c r="D36" s="395"/>
      <c r="E36" s="395"/>
      <c r="F36" s="395"/>
      <c r="G36" s="261"/>
      <c r="H36" s="57"/>
    </row>
    <row r="37" spans="1:8" ht="5.15" customHeight="1">
      <c r="A37" s="67"/>
      <c r="B37" s="68"/>
      <c r="C37" s="69"/>
      <c r="D37" s="70"/>
      <c r="E37" s="70"/>
      <c r="F37" s="70"/>
      <c r="G37" s="70"/>
      <c r="H37" s="57"/>
    </row>
    <row r="38" spans="1:8">
      <c r="D38" s="241"/>
      <c r="H38" s="57"/>
    </row>
    <row r="39" spans="1:8">
      <c r="H39" s="57"/>
    </row>
    <row r="40" spans="1:8">
      <c r="F40" s="34"/>
      <c r="H40" s="57"/>
    </row>
    <row r="41" spans="1:8">
      <c r="H41" s="57"/>
    </row>
    <row r="42" spans="1:8">
      <c r="H42" s="57"/>
    </row>
    <row r="43" spans="1:8">
      <c r="H43" s="5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2"/>
  <sheetViews>
    <sheetView showGridLines="0" tabSelected="1" view="pageBreakPreview" zoomScale="115" zoomScaleNormal="130" zoomScaleSheetLayoutView="115" workbookViewId="0">
      <selection activeCell="H24" sqref="H24"/>
    </sheetView>
  </sheetViews>
  <sheetFormatPr defaultColWidth="9.1796875" defaultRowHeight="10"/>
  <cols>
    <col min="1" max="1" width="3.1796875" style="188" customWidth="1"/>
    <col min="2" max="2" width="4.7265625" style="187" customWidth="1"/>
    <col min="3" max="3" width="56" style="187" customWidth="1"/>
    <col min="4" max="4" width="21.7265625" style="187" customWidth="1"/>
    <col min="5" max="5" width="7.7265625" style="187" customWidth="1"/>
    <col min="6" max="6" width="11.453125" style="187" bestFit="1" customWidth="1"/>
    <col min="7" max="7" width="3.26953125" style="187" customWidth="1"/>
    <col min="8" max="16384" width="9.1796875" style="187"/>
  </cols>
  <sheetData>
    <row r="1" spans="1:8" ht="11.25" customHeight="1"/>
    <row r="2" spans="1:8" s="204" customFormat="1" ht="15" customHeight="1">
      <c r="A2" s="220"/>
      <c r="B2" s="141" t="s">
        <v>85</v>
      </c>
      <c r="C2" s="219"/>
      <c r="D2" s="219"/>
      <c r="E2" s="187"/>
      <c r="F2" s="218"/>
      <c r="G2" s="171"/>
    </row>
    <row r="3" spans="1:8" s="204" customFormat="1" ht="5.15" customHeight="1">
      <c r="A3" s="217"/>
      <c r="B3" s="216"/>
      <c r="C3" s="216"/>
      <c r="D3" s="216"/>
      <c r="E3" s="216"/>
      <c r="F3" s="216"/>
      <c r="G3" s="216"/>
    </row>
    <row r="4" spans="1:8" s="211" customFormat="1" ht="12" customHeight="1">
      <c r="A4" s="215"/>
      <c r="B4" s="214"/>
      <c r="C4" s="214"/>
      <c r="D4" s="253" t="s">
        <v>1</v>
      </c>
      <c r="E4" s="212"/>
      <c r="F4" s="212"/>
      <c r="G4" s="212"/>
    </row>
    <row r="5" spans="1:8" s="211" customFormat="1" ht="12" customHeight="1">
      <c r="A5" s="215"/>
      <c r="B5" s="214"/>
      <c r="C5" s="214"/>
      <c r="D5" s="262" t="s">
        <v>171</v>
      </c>
      <c r="E5" s="213"/>
      <c r="F5" s="213"/>
      <c r="G5" s="212"/>
    </row>
    <row r="6" spans="1:8" s="208" customFormat="1" ht="13.5" customHeight="1">
      <c r="A6" s="210"/>
      <c r="B6" s="399" t="s">
        <v>84</v>
      </c>
      <c r="C6" s="399"/>
      <c r="D6" s="263" t="s">
        <v>101</v>
      </c>
      <c r="E6" s="198"/>
      <c r="F6" s="209"/>
      <c r="G6" s="209"/>
    </row>
    <row r="7" spans="1:8" s="6" customFormat="1" ht="3" customHeight="1">
      <c r="B7" s="4"/>
      <c r="C7" s="4"/>
      <c r="D7" s="10"/>
      <c r="E7" s="265"/>
      <c r="F7" s="5"/>
      <c r="G7" s="5"/>
      <c r="H7" s="5"/>
    </row>
    <row r="8" spans="1:8" s="202" customFormat="1" ht="15" customHeight="1">
      <c r="A8" s="193"/>
      <c r="B8" s="254">
        <v>1</v>
      </c>
      <c r="C8" s="41" t="s">
        <v>83</v>
      </c>
      <c r="D8" s="255">
        <v>52801.401129999998</v>
      </c>
      <c r="E8" s="200"/>
      <c r="F8" s="200"/>
      <c r="G8" s="203"/>
    </row>
    <row r="9" spans="1:8" s="204" customFormat="1" ht="15" customHeight="1">
      <c r="A9" s="207"/>
      <c r="B9" s="250" t="s">
        <v>82</v>
      </c>
      <c r="C9" s="286" t="s">
        <v>81</v>
      </c>
      <c r="D9" s="325">
        <v>52801.401129999998</v>
      </c>
      <c r="E9" s="206"/>
      <c r="F9" s="206"/>
      <c r="G9" s="205"/>
    </row>
    <row r="10" spans="1:8" s="204" customFormat="1" ht="15" customHeight="1">
      <c r="A10" s="207"/>
      <c r="B10" s="250" t="s">
        <v>80</v>
      </c>
      <c r="C10" s="286" t="s">
        <v>79</v>
      </c>
      <c r="D10" s="325" t="s">
        <v>99</v>
      </c>
      <c r="E10" s="206"/>
      <c r="F10" s="206"/>
      <c r="G10" s="205"/>
    </row>
    <row r="11" spans="1:8" s="204" customFormat="1" ht="15" customHeight="1">
      <c r="A11" s="207"/>
      <c r="B11" s="250" t="s">
        <v>78</v>
      </c>
      <c r="C11" s="286" t="s">
        <v>77</v>
      </c>
      <c r="D11" s="325" t="s">
        <v>99</v>
      </c>
      <c r="E11" s="206"/>
      <c r="F11" s="206"/>
      <c r="G11" s="205"/>
    </row>
    <row r="12" spans="1:8" s="204" customFormat="1" ht="15" customHeight="1">
      <c r="A12" s="207"/>
      <c r="B12" s="250" t="s">
        <v>76</v>
      </c>
      <c r="C12" s="286" t="s">
        <v>75</v>
      </c>
      <c r="D12" s="325" t="s">
        <v>99</v>
      </c>
      <c r="E12" s="206"/>
      <c r="F12" s="206"/>
      <c r="G12" s="205"/>
    </row>
    <row r="13" spans="1:8" s="202" customFormat="1" ht="15" customHeight="1">
      <c r="A13" s="193"/>
      <c r="B13" s="254">
        <v>2</v>
      </c>
      <c r="C13" s="41" t="s">
        <v>131</v>
      </c>
      <c r="D13" s="255">
        <v>0</v>
      </c>
      <c r="E13" s="200"/>
      <c r="F13" s="200"/>
      <c r="G13" s="203"/>
    </row>
    <row r="14" spans="1:8" s="202" customFormat="1" ht="15" customHeight="1">
      <c r="A14" s="193"/>
      <c r="B14" s="254">
        <v>3</v>
      </c>
      <c r="C14" s="41" t="s">
        <v>132</v>
      </c>
      <c r="D14" s="255">
        <v>14912.7909</v>
      </c>
      <c r="E14" s="200"/>
      <c r="F14" s="200"/>
      <c r="G14" s="203"/>
    </row>
    <row r="15" spans="1:8" s="202" customFormat="1" ht="15" customHeight="1">
      <c r="A15" s="193"/>
      <c r="B15" s="254">
        <v>4</v>
      </c>
      <c r="C15" s="41" t="s">
        <v>133</v>
      </c>
      <c r="D15" s="255">
        <v>0</v>
      </c>
      <c r="E15" s="200"/>
      <c r="F15" s="200"/>
      <c r="G15" s="203"/>
    </row>
    <row r="16" spans="1:8" s="6" customFormat="1" ht="3" customHeight="1">
      <c r="B16" s="4"/>
      <c r="C16" s="4"/>
      <c r="D16" s="10"/>
      <c r="E16" s="265"/>
      <c r="F16" s="5"/>
      <c r="G16" s="5"/>
      <c r="H16" s="5"/>
    </row>
    <row r="17" spans="1:7" s="189" customFormat="1" ht="15" customHeight="1">
      <c r="A17" s="193"/>
      <c r="B17" s="326">
        <v>9</v>
      </c>
      <c r="C17" s="327" t="s">
        <v>74</v>
      </c>
      <c r="D17" s="328">
        <f>SUM(D13:D15,D8)</f>
        <v>67714.192030000006</v>
      </c>
      <c r="E17" s="200"/>
      <c r="F17" s="200"/>
      <c r="G17" s="190"/>
    </row>
    <row r="18" spans="1:7" s="189" customFormat="1" ht="13.5" customHeight="1" thickBot="1">
      <c r="A18" s="193"/>
      <c r="B18" s="329"/>
      <c r="C18" s="330"/>
      <c r="D18" s="331"/>
      <c r="E18" s="200"/>
      <c r="F18" s="200"/>
      <c r="G18" s="190"/>
    </row>
    <row r="19" spans="1:7" s="197" customFormat="1" ht="13.5" customHeight="1" thickTop="1">
      <c r="A19" s="199"/>
      <c r="B19" s="389" t="s">
        <v>34</v>
      </c>
      <c r="C19" s="389"/>
      <c r="D19" s="258"/>
      <c r="E19" s="198"/>
      <c r="F19" s="198"/>
      <c r="G19" s="198"/>
    </row>
    <row r="20" spans="1:7" s="189" customFormat="1" ht="5.15" customHeight="1">
      <c r="A20" s="193"/>
      <c r="B20" s="42"/>
      <c r="C20" s="192"/>
      <c r="D20" s="191"/>
      <c r="E20" s="191"/>
      <c r="F20" s="191"/>
      <c r="G20" s="190"/>
    </row>
    <row r="21" spans="1:7" s="194" customFormat="1" ht="31.5" customHeight="1">
      <c r="A21" s="196"/>
      <c r="B21" s="400"/>
      <c r="C21" s="400"/>
      <c r="D21" s="400"/>
      <c r="E21" s="195"/>
      <c r="F21" s="195"/>
      <c r="G21" s="66"/>
    </row>
    <row r="22" spans="1:7" s="189" customFormat="1" ht="5.15" customHeight="1">
      <c r="A22" s="193"/>
      <c r="B22" s="42"/>
      <c r="C22" s="192"/>
      <c r="D22" s="191"/>
      <c r="E22" s="191"/>
      <c r="F22" s="191"/>
      <c r="G22" s="190"/>
    </row>
  </sheetData>
  <mergeCells count="3">
    <mergeCell ref="B6:C6"/>
    <mergeCell ref="B19:C19"/>
    <mergeCell ref="B21:D21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D43" sqref="D43"/>
    </sheetView>
  </sheetViews>
  <sheetFormatPr defaultColWidth="9.1796875" defaultRowHeight="10"/>
  <cols>
    <col min="1" max="1" width="3.1796875" style="75" customWidth="1"/>
    <col min="2" max="2" width="2.7265625" style="75" customWidth="1"/>
    <col min="3" max="3" width="44" style="74" customWidth="1"/>
    <col min="4" max="9" width="16.81640625" style="74" customWidth="1"/>
    <col min="10" max="10" width="3.1796875" style="74" customWidth="1"/>
    <col min="11" max="11" width="9.1796875" style="74"/>
    <col min="12" max="12" width="10.453125" style="74" bestFit="1" customWidth="1"/>
    <col min="13" max="16384" width="9.1796875" style="74"/>
  </cols>
  <sheetData>
    <row r="1" spans="1:11" ht="15" customHeight="1">
      <c r="A1" s="92"/>
      <c r="B1" s="91"/>
      <c r="C1" s="90"/>
      <c r="D1" s="90"/>
      <c r="E1" s="90"/>
      <c r="F1" s="90"/>
      <c r="G1" s="90"/>
      <c r="H1" s="90"/>
      <c r="I1" s="90"/>
      <c r="J1" s="90"/>
    </row>
    <row r="2" spans="1:11" ht="15" customHeight="1">
      <c r="A2" s="92"/>
      <c r="B2" s="95" t="s">
        <v>62</v>
      </c>
      <c r="C2" s="94"/>
      <c r="D2" s="94"/>
      <c r="E2" s="94"/>
      <c r="F2" s="94"/>
      <c r="G2" s="94"/>
      <c r="H2" s="94"/>
      <c r="I2" s="93"/>
      <c r="J2" s="90"/>
    </row>
    <row r="3" spans="1:11" ht="5.15" customHeight="1">
      <c r="A3" s="80"/>
      <c r="B3" s="25"/>
      <c r="C3" s="26"/>
      <c r="D3" s="66"/>
      <c r="E3" s="28"/>
      <c r="F3" s="29"/>
      <c r="G3" s="29"/>
      <c r="H3" s="29"/>
      <c r="I3" s="25"/>
      <c r="J3" s="76"/>
    </row>
    <row r="4" spans="1:11" s="86" customFormat="1" ht="14.15" customHeight="1">
      <c r="A4" s="88"/>
      <c r="B4" s="89"/>
      <c r="C4" s="89"/>
      <c r="D4" s="349" t="s">
        <v>1</v>
      </c>
      <c r="E4" s="350" t="s">
        <v>2</v>
      </c>
      <c r="F4" s="350" t="s">
        <v>37</v>
      </c>
      <c r="G4" s="350" t="s">
        <v>103</v>
      </c>
      <c r="H4" s="350" t="s">
        <v>112</v>
      </c>
      <c r="I4" s="350" t="s">
        <v>61</v>
      </c>
      <c r="J4" s="87"/>
    </row>
    <row r="5" spans="1:11" ht="12.75" customHeight="1">
      <c r="A5" s="84"/>
      <c r="B5" s="85"/>
      <c r="C5" s="85"/>
      <c r="D5" s="401" t="s">
        <v>123</v>
      </c>
      <c r="E5" s="402"/>
      <c r="F5" s="403" t="s">
        <v>60</v>
      </c>
      <c r="G5" s="403" t="s">
        <v>113</v>
      </c>
      <c r="H5" s="403" t="s">
        <v>114</v>
      </c>
      <c r="I5" s="405" t="s">
        <v>59</v>
      </c>
      <c r="J5" s="83"/>
    </row>
    <row r="6" spans="1:11" ht="60" customHeight="1">
      <c r="A6" s="84"/>
      <c r="B6" s="407" t="s">
        <v>124</v>
      </c>
      <c r="C6" s="407"/>
      <c r="D6" s="351" t="s">
        <v>106</v>
      </c>
      <c r="E6" s="352" t="s">
        <v>122</v>
      </c>
      <c r="F6" s="404"/>
      <c r="G6" s="404"/>
      <c r="H6" s="404"/>
      <c r="I6" s="406"/>
      <c r="J6" s="83"/>
    </row>
    <row r="7" spans="1:11" s="52" customFormat="1" ht="5.15" customHeight="1">
      <c r="A7" s="48"/>
      <c r="B7" s="4"/>
      <c r="C7" s="4"/>
      <c r="D7" s="49"/>
      <c r="E7" s="49"/>
      <c r="F7" s="50"/>
      <c r="G7" s="50"/>
      <c r="H7" s="341"/>
      <c r="I7" s="51"/>
    </row>
    <row r="8" spans="1:11" ht="15" customHeight="1">
      <c r="A8" s="80"/>
      <c r="B8" s="342">
        <v>1</v>
      </c>
      <c r="C8" s="81" t="s">
        <v>58</v>
      </c>
      <c r="D8" s="274">
        <v>295867.56415999983</v>
      </c>
      <c r="E8" s="275">
        <v>17836455.148498703</v>
      </c>
      <c r="F8" s="275">
        <v>628225.13826009014</v>
      </c>
      <c r="G8" s="289" t="s">
        <v>99</v>
      </c>
      <c r="H8" s="275">
        <v>0</v>
      </c>
      <c r="I8" s="276">
        <f>D8+E8-F8</f>
        <v>17504097.574398614</v>
      </c>
      <c r="J8" s="82"/>
      <c r="K8" s="280"/>
    </row>
    <row r="9" spans="1:11" ht="15" customHeight="1">
      <c r="A9" s="80"/>
      <c r="B9" s="342">
        <v>2</v>
      </c>
      <c r="C9" s="81" t="s">
        <v>57</v>
      </c>
      <c r="D9" s="274">
        <v>0</v>
      </c>
      <c r="E9" s="275">
        <v>0</v>
      </c>
      <c r="F9" s="275">
        <v>0</v>
      </c>
      <c r="G9" s="289">
        <v>0</v>
      </c>
      <c r="H9" s="275">
        <v>0</v>
      </c>
      <c r="I9" s="276">
        <v>0</v>
      </c>
      <c r="J9" s="82"/>
    </row>
    <row r="10" spans="1:11" ht="15" customHeight="1">
      <c r="A10" s="80"/>
      <c r="B10" s="249" t="s">
        <v>56</v>
      </c>
      <c r="C10" s="286" t="s">
        <v>55</v>
      </c>
      <c r="D10" s="332">
        <v>0</v>
      </c>
      <c r="E10" s="333">
        <v>0</v>
      </c>
      <c r="F10" s="333">
        <v>0</v>
      </c>
      <c r="G10" s="333">
        <v>0</v>
      </c>
      <c r="H10" s="333">
        <v>0</v>
      </c>
      <c r="I10" s="334">
        <v>0</v>
      </c>
      <c r="J10" s="82"/>
    </row>
    <row r="11" spans="1:11" ht="15" customHeight="1">
      <c r="A11" s="80"/>
      <c r="B11" s="250" t="s">
        <v>54</v>
      </c>
      <c r="C11" s="286" t="s">
        <v>53</v>
      </c>
      <c r="D11" s="332">
        <v>0</v>
      </c>
      <c r="E11" s="333">
        <v>0</v>
      </c>
      <c r="F11" s="333">
        <v>0</v>
      </c>
      <c r="G11" s="333">
        <v>0</v>
      </c>
      <c r="H11" s="333">
        <v>0</v>
      </c>
      <c r="I11" s="334">
        <v>0</v>
      </c>
      <c r="J11" s="82"/>
    </row>
    <row r="12" spans="1:11" ht="15" customHeight="1">
      <c r="A12" s="80"/>
      <c r="B12" s="342">
        <v>3</v>
      </c>
      <c r="C12" s="81" t="s">
        <v>52</v>
      </c>
      <c r="D12" s="274">
        <v>0</v>
      </c>
      <c r="E12" s="275">
        <v>194618.74887000001</v>
      </c>
      <c r="F12" s="275">
        <v>280.61826000000002</v>
      </c>
      <c r="G12" s="289" t="s">
        <v>99</v>
      </c>
      <c r="H12" s="275">
        <v>0</v>
      </c>
      <c r="I12" s="276">
        <f>D12+E12-F12</f>
        <v>194338.13061000002</v>
      </c>
      <c r="J12" s="82"/>
      <c r="K12" s="280"/>
    </row>
    <row r="13" spans="1:11" s="6" customFormat="1" ht="3" customHeight="1">
      <c r="B13" s="4"/>
      <c r="C13" s="4"/>
      <c r="D13" s="277"/>
      <c r="E13" s="278"/>
      <c r="F13" s="278"/>
      <c r="G13" s="278"/>
      <c r="H13" s="278"/>
      <c r="I13" s="279"/>
    </row>
    <row r="14" spans="1:11" ht="15" customHeight="1">
      <c r="A14" s="80"/>
      <c r="B14" s="343">
        <v>4</v>
      </c>
      <c r="C14" s="344" t="s">
        <v>128</v>
      </c>
      <c r="D14" s="345">
        <f>D8+D9+D12</f>
        <v>295867.56415999983</v>
      </c>
      <c r="E14" s="346">
        <f t="shared" ref="E14:I14" si="0">E8+E9+E12</f>
        <v>18031073.897368703</v>
      </c>
      <c r="F14" s="346">
        <f t="shared" si="0"/>
        <v>628505.75652009016</v>
      </c>
      <c r="G14" s="347" t="s">
        <v>99</v>
      </c>
      <c r="H14" s="346">
        <f t="shared" si="0"/>
        <v>0</v>
      </c>
      <c r="I14" s="348">
        <f t="shared" si="0"/>
        <v>17698435.705008615</v>
      </c>
      <c r="J14" s="76"/>
      <c r="K14" s="280"/>
    </row>
    <row r="15" spans="1:11" ht="13.5" customHeight="1" thickBot="1">
      <c r="A15" s="80"/>
      <c r="B15" s="335"/>
      <c r="C15" s="335"/>
      <c r="D15" s="336"/>
      <c r="E15" s="336"/>
      <c r="F15" s="336"/>
      <c r="G15" s="336"/>
      <c r="H15" s="336"/>
      <c r="I15" s="336"/>
      <c r="J15" s="76"/>
    </row>
    <row r="16" spans="1:11" ht="13.5" customHeight="1" thickTop="1">
      <c r="A16" s="80"/>
      <c r="B16" s="389" t="s">
        <v>34</v>
      </c>
      <c r="C16" s="389"/>
      <c r="D16" s="389"/>
      <c r="E16" s="389"/>
      <c r="F16" s="19"/>
      <c r="G16" s="269"/>
      <c r="H16" s="269"/>
      <c r="I16" s="19"/>
      <c r="J16" s="76"/>
    </row>
    <row r="17" spans="1:10" ht="5.15" customHeight="1">
      <c r="A17" s="80"/>
      <c r="B17" s="25"/>
      <c r="C17" s="26"/>
      <c r="D17" s="66"/>
      <c r="E17" s="28"/>
      <c r="F17" s="29"/>
      <c r="G17" s="29"/>
      <c r="H17" s="29"/>
      <c r="I17" s="25"/>
      <c r="J17" s="76"/>
    </row>
    <row r="18" spans="1:10" ht="42" customHeight="1">
      <c r="A18" s="80"/>
      <c r="B18" s="390"/>
      <c r="C18" s="390"/>
      <c r="D18" s="390"/>
      <c r="E18" s="390"/>
      <c r="F18" s="390"/>
      <c r="G18" s="270"/>
      <c r="H18" s="270"/>
      <c r="I18" s="30"/>
      <c r="J18" s="76"/>
    </row>
    <row r="19" spans="1:10" ht="5.15" customHeight="1">
      <c r="A19" s="80"/>
      <c r="B19" s="79"/>
      <c r="C19" s="78"/>
      <c r="D19" s="77"/>
      <c r="E19" s="77"/>
      <c r="F19" s="77"/>
      <c r="G19" s="77"/>
      <c r="H19" s="77"/>
      <c r="I19" s="77"/>
      <c r="J19" s="76"/>
    </row>
    <row r="22" spans="1:10" ht="13">
      <c r="E22" s="256"/>
      <c r="F22" s="256"/>
      <c r="G22" s="256"/>
      <c r="H22" s="256"/>
      <c r="I22" s="280"/>
    </row>
    <row r="23" spans="1:10" ht="13">
      <c r="E23" s="256"/>
      <c r="F23" s="256"/>
      <c r="G23" s="256"/>
      <c r="H23" s="256"/>
    </row>
    <row r="25" spans="1:10">
      <c r="E25" s="245"/>
      <c r="F25" s="245"/>
      <c r="G25" s="245"/>
      <c r="H25" s="245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C17 C19 B15:C15">
    <cfRule type="cellIs" dxfId="17" priority="11" operator="equal">
      <formula>"ERRO"</formula>
    </cfRule>
    <cfRule type="containsErrors" dxfId="16" priority="12">
      <formula>ISERROR(B15)</formula>
    </cfRule>
  </conditionalFormatting>
  <conditionalFormatting sqref="C14">
    <cfRule type="cellIs" dxfId="15" priority="9" operator="equal">
      <formula>"ERRO"</formula>
    </cfRule>
    <cfRule type="containsErrors" dxfId="14" priority="10">
      <formula>ISERROR(C14)</formula>
    </cfRule>
  </conditionalFormatting>
  <conditionalFormatting sqref="C8">
    <cfRule type="cellIs" dxfId="13" priority="7" operator="equal">
      <formula>"ERRO"</formula>
    </cfRule>
    <cfRule type="containsErrors" dxfId="12" priority="8">
      <formula>ISERROR(C8)</formula>
    </cfRule>
  </conditionalFormatting>
  <conditionalFormatting sqref="C9">
    <cfRule type="cellIs" dxfId="11" priority="5" operator="equal">
      <formula>"ERRO"</formula>
    </cfRule>
    <cfRule type="containsErrors" dxfId="10" priority="6">
      <formula>ISERROR(C9)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3">
    <cfRule type="cellIs" dxfId="7" priority="1" operator="equal">
      <formula>"ERRO"</formula>
    </cfRule>
    <cfRule type="containsErrors" dxfId="6" priority="2">
      <formula>ISERROR(C3)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D47" sqref="D47"/>
    </sheetView>
  </sheetViews>
  <sheetFormatPr defaultColWidth="9.1796875" defaultRowHeight="10"/>
  <cols>
    <col min="1" max="1" width="3.1796875" style="221" customWidth="1"/>
    <col min="2" max="2" width="51.81640625" style="143" customWidth="1"/>
    <col min="3" max="6" width="12.7265625" style="143" customWidth="1"/>
    <col min="7" max="16384" width="9.1796875" style="124"/>
  </cols>
  <sheetData>
    <row r="1" spans="1:6" s="108" customFormat="1" ht="11.25" customHeight="1">
      <c r="A1" s="186"/>
      <c r="B1" s="143"/>
      <c r="C1" s="143"/>
      <c r="D1" s="143"/>
      <c r="E1" s="143"/>
      <c r="F1" s="143"/>
    </row>
    <row r="2" spans="1:6" ht="15" customHeight="1">
      <c r="A2" s="186"/>
      <c r="B2" s="141" t="s">
        <v>96</v>
      </c>
      <c r="C2" s="240"/>
      <c r="D2" s="240"/>
      <c r="E2" s="240"/>
      <c r="F2" s="240"/>
    </row>
    <row r="3" spans="1:6" s="238" customFormat="1" ht="5.15" customHeight="1">
      <c r="A3" s="239"/>
      <c r="B3" s="408"/>
      <c r="C3" s="408"/>
      <c r="D3" s="408"/>
      <c r="E3" s="408"/>
      <c r="F3" s="165"/>
    </row>
    <row r="4" spans="1:6" s="122" customFormat="1" ht="14.5" customHeight="1">
      <c r="A4" s="234"/>
      <c r="B4" s="40" t="s">
        <v>95</v>
      </c>
      <c r="C4" s="409" t="s">
        <v>94</v>
      </c>
      <c r="D4" s="410"/>
      <c r="E4" s="409" t="s">
        <v>93</v>
      </c>
      <c r="F4" s="410"/>
    </row>
    <row r="5" spans="1:6" s="122" customFormat="1" ht="14.5" customHeight="1">
      <c r="A5" s="234"/>
      <c r="B5" s="40"/>
      <c r="C5" s="282" t="s">
        <v>3</v>
      </c>
      <c r="D5" s="283" t="s">
        <v>38</v>
      </c>
      <c r="E5" s="284" t="s">
        <v>3</v>
      </c>
      <c r="F5" s="283" t="s">
        <v>38</v>
      </c>
    </row>
    <row r="6" spans="1:6" s="122" customFormat="1" ht="14.5" customHeight="1">
      <c r="A6" s="234"/>
      <c r="B6" s="237" t="s">
        <v>87</v>
      </c>
      <c r="C6" s="257" t="s">
        <v>135</v>
      </c>
      <c r="D6" s="257" t="s">
        <v>102</v>
      </c>
      <c r="E6" s="257" t="s">
        <v>135</v>
      </c>
      <c r="F6" s="257" t="s">
        <v>102</v>
      </c>
    </row>
    <row r="7" spans="1:6" s="111" customFormat="1" ht="14.5" customHeight="1">
      <c r="A7" s="236"/>
      <c r="B7" s="287" t="s">
        <v>97</v>
      </c>
      <c r="C7" s="295">
        <v>327578.39730000001</v>
      </c>
      <c r="D7" s="295">
        <v>270861.56867000001</v>
      </c>
      <c r="E7" s="295">
        <v>11488.985140000001</v>
      </c>
      <c r="F7" s="295">
        <v>10665.33323</v>
      </c>
    </row>
    <row r="8" spans="1:6" s="111" customFormat="1" ht="14.5" customHeight="1">
      <c r="A8" s="236"/>
      <c r="B8" s="287" t="s">
        <v>98</v>
      </c>
      <c r="C8" s="295">
        <v>455993.88905</v>
      </c>
      <c r="D8" s="295">
        <v>403330.60226999997</v>
      </c>
      <c r="E8" s="295">
        <v>12309.754999999999</v>
      </c>
      <c r="F8" s="295">
        <v>11418.447380000001</v>
      </c>
    </row>
    <row r="9" spans="1:6" s="111" customFormat="1" ht="14.5" customHeight="1">
      <c r="A9" s="236"/>
      <c r="B9" s="287" t="s">
        <v>92</v>
      </c>
      <c r="C9" s="296">
        <v>0</v>
      </c>
      <c r="D9" s="297">
        <v>0</v>
      </c>
      <c r="E9" s="302" t="s">
        <v>99</v>
      </c>
      <c r="F9" s="300" t="s">
        <v>99</v>
      </c>
    </row>
    <row r="10" spans="1:6" s="111" customFormat="1" ht="14.5" customHeight="1">
      <c r="A10" s="236"/>
      <c r="B10" s="287" t="s">
        <v>91</v>
      </c>
      <c r="C10" s="296">
        <v>0</v>
      </c>
      <c r="D10" s="297">
        <v>0</v>
      </c>
      <c r="E10" s="302" t="s">
        <v>99</v>
      </c>
      <c r="F10" s="300" t="s">
        <v>99</v>
      </c>
    </row>
    <row r="11" spans="1:6" s="111" customFormat="1" ht="14.5" customHeight="1">
      <c r="A11" s="236"/>
      <c r="B11" s="287" t="s">
        <v>90</v>
      </c>
      <c r="C11" s="296">
        <v>0</v>
      </c>
      <c r="D11" s="297">
        <v>0</v>
      </c>
      <c r="E11" s="302" t="s">
        <v>99</v>
      </c>
      <c r="F11" s="300" t="s">
        <v>99</v>
      </c>
    </row>
    <row r="12" spans="1:6" s="111" customFormat="1" ht="14.5" customHeight="1">
      <c r="A12" s="236"/>
      <c r="B12" s="288" t="s">
        <v>89</v>
      </c>
      <c r="C12" s="298">
        <v>0</v>
      </c>
      <c r="D12" s="299">
        <v>0</v>
      </c>
      <c r="E12" s="303" t="s">
        <v>99</v>
      </c>
      <c r="F12" s="301" t="s">
        <v>99</v>
      </c>
    </row>
    <row r="13" spans="1:6" s="111" customFormat="1" ht="14.5" customHeight="1">
      <c r="A13" s="236"/>
      <c r="B13" s="235" t="s">
        <v>88</v>
      </c>
      <c r="C13" s="295">
        <v>455993.88905</v>
      </c>
      <c r="D13" s="295">
        <v>403330.60226999997</v>
      </c>
      <c r="E13" s="295">
        <v>12309.754999999999</v>
      </c>
      <c r="F13" s="295">
        <v>11418.447380000001</v>
      </c>
    </row>
    <row r="14" spans="1:6" s="122" customFormat="1" ht="14.5" customHeight="1">
      <c r="A14" s="234"/>
      <c r="B14" s="40"/>
      <c r="C14" s="411" t="s">
        <v>3</v>
      </c>
      <c r="D14" s="412"/>
      <c r="E14" s="413" t="s">
        <v>38</v>
      </c>
      <c r="F14" s="412"/>
    </row>
    <row r="15" spans="1:6" s="118" customFormat="1" ht="14.5" customHeight="1">
      <c r="A15" s="233"/>
      <c r="B15" s="232" t="s">
        <v>87</v>
      </c>
      <c r="C15" s="414" t="s">
        <v>135</v>
      </c>
      <c r="D15" s="412"/>
      <c r="E15" s="414" t="s">
        <v>102</v>
      </c>
      <c r="F15" s="412"/>
    </row>
    <row r="16" spans="1:6" s="229" customFormat="1" ht="14.5" customHeight="1" thickBot="1">
      <c r="A16" s="231"/>
      <c r="B16" s="230" t="s">
        <v>86</v>
      </c>
      <c r="C16" s="415">
        <v>4091817.2963800002</v>
      </c>
      <c r="D16" s="416"/>
      <c r="E16" s="415">
        <v>3823886.44331</v>
      </c>
      <c r="F16" s="416"/>
    </row>
    <row r="17" spans="1:6" s="108" customFormat="1" ht="13.5" customHeight="1" thickTop="1">
      <c r="A17" s="222"/>
      <c r="B17" s="228"/>
      <c r="C17" s="227"/>
      <c r="D17" s="227"/>
      <c r="E17" s="227"/>
      <c r="F17" s="227"/>
    </row>
    <row r="18" spans="1:6" s="224" customFormat="1" ht="13.5" customHeight="1">
      <c r="A18" s="226"/>
      <c r="B18" s="417" t="s">
        <v>34</v>
      </c>
      <c r="C18" s="417"/>
      <c r="D18" s="225"/>
      <c r="E18" s="225"/>
      <c r="F18" s="225"/>
    </row>
    <row r="19" spans="1:6" s="108" customFormat="1" ht="4" customHeight="1">
      <c r="A19" s="222"/>
      <c r="B19" s="201"/>
      <c r="C19" s="201"/>
      <c r="D19" s="201"/>
      <c r="E19" s="201"/>
      <c r="F19" s="201"/>
    </row>
    <row r="20" spans="1:6" s="140" customFormat="1" ht="43.5" customHeight="1">
      <c r="A20" s="223"/>
      <c r="B20" s="418"/>
      <c r="C20" s="418"/>
      <c r="D20" s="418"/>
      <c r="E20" s="418"/>
      <c r="F20" s="418"/>
    </row>
    <row r="21" spans="1:6" s="108" customFormat="1" ht="5.15" customHeight="1">
      <c r="A21" s="222"/>
      <c r="B21" s="201"/>
      <c r="C21" s="201"/>
      <c r="D21" s="201"/>
      <c r="E21" s="201"/>
      <c r="F21" s="201"/>
    </row>
  </sheetData>
  <mergeCells count="11">
    <mergeCell ref="E15:F15"/>
    <mergeCell ref="C16:D16"/>
    <mergeCell ref="E16:F16"/>
    <mergeCell ref="B18:C18"/>
    <mergeCell ref="B20:F20"/>
    <mergeCell ref="C15:D15"/>
    <mergeCell ref="B3:E3"/>
    <mergeCell ref="C4:D4"/>
    <mergeCell ref="E4:F4"/>
    <mergeCell ref="C14:D14"/>
    <mergeCell ref="E14:F14"/>
  </mergeCells>
  <conditionalFormatting sqref="D9:D12">
    <cfRule type="cellIs" dxfId="5" priority="3" operator="equal">
      <formula>"ERRO"</formula>
    </cfRule>
    <cfRule type="containsErrors" dxfId="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C36" sqref="C36"/>
    </sheetView>
  </sheetViews>
  <sheetFormatPr defaultColWidth="9.1796875" defaultRowHeight="15" customHeight="1"/>
  <cols>
    <col min="1" max="1" width="3.1796875" style="96" customWidth="1"/>
    <col min="2" max="2" width="2.7265625" style="75" customWidth="1"/>
    <col min="3" max="3" width="80.54296875" style="96" customWidth="1"/>
    <col min="4" max="4" width="15.7265625" style="96" customWidth="1"/>
    <col min="5" max="5" width="11.81640625" style="96" bestFit="1" customWidth="1"/>
    <col min="6" max="6" width="9.81640625" style="96" bestFit="1" customWidth="1"/>
    <col min="7" max="16384" width="9.1796875" style="96"/>
  </cols>
  <sheetData>
    <row r="1" spans="1:9" s="74" customFormat="1" ht="10">
      <c r="A1" s="107"/>
      <c r="B1" s="107"/>
      <c r="C1" s="107"/>
      <c r="D1" s="107"/>
    </row>
    <row r="2" spans="1:9" s="74" customFormat="1" ht="15" customHeight="1">
      <c r="A2" s="106"/>
      <c r="B2" s="95" t="s">
        <v>66</v>
      </c>
      <c r="C2" s="94"/>
      <c r="D2" s="93"/>
    </row>
    <row r="3" spans="1:9" s="281" customFormat="1" ht="5.15" customHeight="1">
      <c r="A3" s="217"/>
      <c r="B3" s="4"/>
      <c r="C3" s="4"/>
      <c r="D3" s="50"/>
      <c r="E3" s="96"/>
      <c r="F3" s="96"/>
      <c r="G3" s="96"/>
      <c r="H3" s="96"/>
      <c r="I3" s="96"/>
    </row>
    <row r="4" spans="1:9" s="74" customFormat="1" ht="11.5">
      <c r="A4" s="106"/>
      <c r="B4" s="105"/>
      <c r="C4" s="242"/>
      <c r="D4" s="246" t="s">
        <v>111</v>
      </c>
    </row>
    <row r="5" spans="1:9" ht="30" customHeight="1">
      <c r="A5" s="84"/>
      <c r="B5" s="419" t="s">
        <v>84</v>
      </c>
      <c r="C5" s="420"/>
      <c r="D5" s="247" t="s">
        <v>65</v>
      </c>
    </row>
    <row r="6" spans="1:9" ht="15" customHeight="1">
      <c r="A6" s="80"/>
      <c r="B6" s="249">
        <v>1</v>
      </c>
      <c r="C6" s="243" t="s">
        <v>107</v>
      </c>
      <c r="D6" s="340">
        <v>206776.21331999992</v>
      </c>
    </row>
    <row r="7" spans="1:9" ht="15" customHeight="1">
      <c r="A7" s="80"/>
      <c r="B7" s="249">
        <v>2</v>
      </c>
      <c r="C7" s="243" t="s">
        <v>108</v>
      </c>
      <c r="D7" s="340">
        <v>145221.13167999985</v>
      </c>
    </row>
    <row r="8" spans="1:9" ht="15" customHeight="1">
      <c r="A8" s="80"/>
      <c r="B8" s="249">
        <v>3</v>
      </c>
      <c r="C8" s="243" t="s">
        <v>109</v>
      </c>
      <c r="D8" s="380">
        <v>-48521.898439999975</v>
      </c>
    </row>
    <row r="9" spans="1:9" ht="15" customHeight="1">
      <c r="A9" s="80"/>
      <c r="B9" s="250">
        <v>4</v>
      </c>
      <c r="C9" s="243" t="s">
        <v>64</v>
      </c>
      <c r="D9" s="380">
        <v>-7607.8823999999995</v>
      </c>
    </row>
    <row r="10" spans="1:9" ht="15" customHeight="1">
      <c r="A10" s="80"/>
      <c r="B10" s="250">
        <v>5</v>
      </c>
      <c r="C10" s="243" t="s">
        <v>63</v>
      </c>
      <c r="D10" s="340">
        <v>0</v>
      </c>
    </row>
    <row r="11" spans="1:9" s="6" customFormat="1" ht="3" customHeight="1">
      <c r="B11" s="4"/>
      <c r="C11" s="4"/>
      <c r="D11" s="5">
        <v>0</v>
      </c>
      <c r="F11" s="96"/>
      <c r="G11" s="96"/>
      <c r="H11" s="96"/>
      <c r="I11" s="96"/>
    </row>
    <row r="12" spans="1:9" s="99" customFormat="1" ht="15" customHeight="1">
      <c r="A12" s="103"/>
      <c r="B12" s="104">
        <v>6</v>
      </c>
      <c r="C12" s="244" t="s">
        <v>110</v>
      </c>
      <c r="D12" s="248">
        <v>295867.56415999978</v>
      </c>
      <c r="F12" s="96"/>
      <c r="G12" s="96"/>
      <c r="H12" s="96"/>
      <c r="I12" s="96"/>
    </row>
    <row r="13" spans="1:9" s="99" customFormat="1" ht="13.5" customHeight="1" thickBot="1">
      <c r="A13" s="103"/>
      <c r="B13" s="337"/>
      <c r="C13" s="338"/>
      <c r="D13" s="339"/>
      <c r="E13" s="96"/>
      <c r="F13" s="96"/>
      <c r="G13" s="96"/>
      <c r="H13" s="96"/>
      <c r="I13" s="96"/>
    </row>
    <row r="14" spans="1:9" s="99" customFormat="1" ht="13.5" customHeight="1" thickTop="1">
      <c r="A14" s="103"/>
      <c r="B14" s="389" t="s">
        <v>34</v>
      </c>
      <c r="C14" s="389"/>
      <c r="D14" s="19"/>
      <c r="E14" s="96"/>
      <c r="F14" s="96"/>
      <c r="G14" s="96"/>
      <c r="H14" s="96"/>
      <c r="I14" s="96"/>
    </row>
    <row r="15" spans="1:9" s="99" customFormat="1" ht="5.15" customHeight="1">
      <c r="A15" s="103"/>
      <c r="B15" s="25"/>
      <c r="C15" s="26"/>
      <c r="D15" s="66"/>
      <c r="E15" s="96"/>
      <c r="F15" s="96"/>
      <c r="G15" s="96"/>
      <c r="H15" s="96"/>
      <c r="I15" s="96"/>
    </row>
    <row r="16" spans="1:9" s="99" customFormat="1" ht="31.5" customHeight="1">
      <c r="A16" s="103"/>
      <c r="B16" s="390"/>
      <c r="C16" s="390"/>
      <c r="D16" s="390"/>
      <c r="E16" s="96"/>
      <c r="F16" s="96"/>
      <c r="G16" s="96"/>
      <c r="H16" s="96"/>
      <c r="I16" s="96"/>
    </row>
    <row r="17" spans="1:4" s="99" customFormat="1" ht="10.5">
      <c r="A17" s="103"/>
      <c r="B17" s="102"/>
      <c r="C17" s="101"/>
      <c r="D17" s="100"/>
    </row>
    <row r="19" spans="1:4" ht="15" customHeight="1">
      <c r="D19" s="98"/>
    </row>
    <row r="20" spans="1:4" ht="15" customHeight="1">
      <c r="D20" s="98"/>
    </row>
    <row r="22" spans="1:4" ht="15" customHeight="1">
      <c r="D22" s="97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topLeftCell="A13" workbookViewId="0">
      <selection activeCell="E57" sqref="E57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3" width="30" style="109" customWidth="1"/>
    <col min="4" max="16384" width="9.1796875" style="108"/>
  </cols>
  <sheetData>
    <row r="1" spans="1:3" s="131" customFormat="1" ht="11.25" customHeight="1">
      <c r="A1" s="134"/>
      <c r="B1" s="133"/>
      <c r="C1" s="132"/>
    </row>
    <row r="2" spans="1:3" s="128" customFormat="1" ht="15" customHeight="1">
      <c r="A2" s="125"/>
      <c r="B2" s="95" t="s">
        <v>71</v>
      </c>
      <c r="C2" s="94"/>
    </row>
    <row r="3" spans="1:3" s="128" customFormat="1" ht="5.15" customHeight="1">
      <c r="A3" s="125"/>
      <c r="B3" s="130"/>
      <c r="C3" s="129"/>
    </row>
    <row r="4" spans="1:3" s="126" customFormat="1" ht="24" customHeight="1">
      <c r="A4" s="127"/>
      <c r="B4" s="421" t="s">
        <v>141</v>
      </c>
      <c r="C4" s="422"/>
    </row>
    <row r="5" spans="1:3" ht="5.15" customHeight="1">
      <c r="A5" s="186"/>
      <c r="B5" s="130"/>
      <c r="C5" s="290"/>
    </row>
    <row r="6" spans="1:3" s="122" customFormat="1" ht="17.5" customHeight="1">
      <c r="A6" s="123"/>
      <c r="B6" s="294" t="s">
        <v>162</v>
      </c>
      <c r="C6" s="293" t="s">
        <v>136</v>
      </c>
    </row>
    <row r="7" spans="1:3" s="118" customFormat="1" ht="17.5" customHeight="1">
      <c r="A7" s="120"/>
      <c r="B7" s="119"/>
      <c r="C7" s="291" t="s">
        <v>161</v>
      </c>
    </row>
    <row r="8" spans="1:3" s="111" customFormat="1" ht="15" customHeight="1">
      <c r="A8" s="113"/>
      <c r="B8" s="117" t="s">
        <v>152</v>
      </c>
      <c r="C8" s="381">
        <v>6032962.5802499941</v>
      </c>
    </row>
    <row r="9" spans="1:3" s="111" customFormat="1" ht="15" customHeight="1">
      <c r="A9" s="113"/>
      <c r="B9" s="117" t="s">
        <v>153</v>
      </c>
      <c r="C9" s="381">
        <v>5076046.5435200036</v>
      </c>
    </row>
    <row r="10" spans="1:3" s="111" customFormat="1" ht="15" customHeight="1">
      <c r="A10" s="113"/>
      <c r="B10" s="117" t="s">
        <v>154</v>
      </c>
      <c r="C10" s="381">
        <v>6632613.7659200327</v>
      </c>
    </row>
    <row r="11" spans="1:3" s="111" customFormat="1" ht="15" customHeight="1">
      <c r="A11" s="113"/>
      <c r="B11" s="117" t="s">
        <v>155</v>
      </c>
      <c r="C11" s="381">
        <v>585318.57183999952</v>
      </c>
    </row>
    <row r="12" spans="1:3" s="115" customFormat="1" ht="15" customHeight="1">
      <c r="A12" s="113"/>
      <c r="B12" s="116" t="s">
        <v>67</v>
      </c>
      <c r="C12" s="292">
        <f>SUM(C8:C11)</f>
        <v>18326941.46153003</v>
      </c>
    </row>
    <row r="14" spans="1:3" s="122" customFormat="1" ht="17.5" customHeight="1">
      <c r="A14" s="123"/>
      <c r="B14" s="294" t="s">
        <v>163</v>
      </c>
      <c r="C14" s="293" t="s">
        <v>136</v>
      </c>
    </row>
    <row r="15" spans="1:3" s="118" customFormat="1" ht="17.5" customHeight="1">
      <c r="A15" s="120"/>
      <c r="B15" s="119"/>
      <c r="C15" s="291" t="s">
        <v>161</v>
      </c>
    </row>
    <row r="16" spans="1:3" s="111" customFormat="1" ht="15" customHeight="1">
      <c r="A16" s="113"/>
      <c r="B16" s="117" t="s">
        <v>70</v>
      </c>
      <c r="C16" s="381">
        <v>4615643.434379993</v>
      </c>
    </row>
    <row r="17" spans="1:3" s="111" customFormat="1" ht="15" customHeight="1">
      <c r="A17" s="113"/>
      <c r="B17" s="117" t="s">
        <v>68</v>
      </c>
      <c r="C17" s="381">
        <v>5276506.6948101157</v>
      </c>
    </row>
    <row r="18" spans="1:3" s="111" customFormat="1" ht="15" customHeight="1">
      <c r="A18" s="113"/>
      <c r="B18" s="117" t="s">
        <v>156</v>
      </c>
      <c r="C18" s="381">
        <v>4362082.8318400029</v>
      </c>
    </row>
    <row r="19" spans="1:3" s="111" customFormat="1" ht="15" customHeight="1">
      <c r="A19" s="113"/>
      <c r="B19" s="117" t="s">
        <v>69</v>
      </c>
      <c r="C19" s="381">
        <v>4072708.5005000215</v>
      </c>
    </row>
    <row r="20" spans="1:3" s="115" customFormat="1" ht="15" customHeight="1">
      <c r="A20" s="113"/>
      <c r="B20" s="116" t="s">
        <v>67</v>
      </c>
      <c r="C20" s="292">
        <f>SUM(C16:C19)</f>
        <v>18326941.461530134</v>
      </c>
    </row>
    <row r="22" spans="1:3" s="122" customFormat="1" ht="17.5" customHeight="1">
      <c r="A22" s="123"/>
      <c r="B22" s="294" t="s">
        <v>164</v>
      </c>
      <c r="C22" s="293" t="s">
        <v>136</v>
      </c>
    </row>
    <row r="23" spans="1:3" s="118" customFormat="1" ht="17.5" customHeight="1">
      <c r="A23" s="120"/>
      <c r="B23" s="119"/>
      <c r="C23" s="291" t="s">
        <v>161</v>
      </c>
    </row>
    <row r="24" spans="1:3" s="111" customFormat="1" ht="15" customHeight="1">
      <c r="A24" s="113"/>
      <c r="B24" s="117" t="s">
        <v>157</v>
      </c>
      <c r="C24" s="381">
        <v>4283.2029999999995</v>
      </c>
    </row>
    <row r="25" spans="1:3" s="111" customFormat="1" ht="15" customHeight="1">
      <c r="A25" s="113"/>
      <c r="B25" s="117" t="s">
        <v>158</v>
      </c>
      <c r="C25" s="381">
        <v>275877.99343999912</v>
      </c>
    </row>
    <row r="26" spans="1:3" s="111" customFormat="1" ht="15" customHeight="1">
      <c r="A26" s="113"/>
      <c r="B26" s="117" t="s">
        <v>159</v>
      </c>
      <c r="C26" s="381">
        <v>1947328.1560799936</v>
      </c>
    </row>
    <row r="27" spans="1:3" s="111" customFormat="1" ht="15" customHeight="1">
      <c r="A27" s="113"/>
      <c r="B27" s="117" t="s">
        <v>160</v>
      </c>
      <c r="C27" s="381">
        <v>16099452.109010005</v>
      </c>
    </row>
    <row r="28" spans="1:3" s="115" customFormat="1" ht="15" customHeight="1">
      <c r="A28" s="113"/>
      <c r="B28" s="116" t="s">
        <v>67</v>
      </c>
      <c r="C28" s="292">
        <f>SUM(C24:C27)</f>
        <v>18326941.46153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E33"/>
  <sheetViews>
    <sheetView showGridLines="0" workbookViewId="0">
      <selection activeCell="D40" sqref="D40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4" width="30" style="109" customWidth="1"/>
    <col min="5" max="16384" width="9.1796875" style="108"/>
  </cols>
  <sheetData>
    <row r="1" spans="1:4" s="131" customFormat="1" ht="11.25" customHeight="1">
      <c r="A1" s="134"/>
      <c r="B1" s="133"/>
      <c r="C1" s="132"/>
      <c r="D1" s="132"/>
    </row>
    <row r="2" spans="1:4" s="128" customFormat="1" ht="15" customHeight="1">
      <c r="A2" s="125"/>
      <c r="B2" s="95" t="s">
        <v>71</v>
      </c>
      <c r="C2" s="94"/>
      <c r="D2" s="94"/>
    </row>
    <row r="3" spans="1:4" s="128" customFormat="1" ht="5.15" customHeight="1">
      <c r="A3" s="125"/>
      <c r="B3" s="130"/>
      <c r="C3" s="129"/>
      <c r="D3" s="129"/>
    </row>
    <row r="4" spans="1:4" s="126" customFormat="1" ht="24" customHeight="1">
      <c r="A4" s="127"/>
      <c r="B4" s="421" t="s">
        <v>140</v>
      </c>
      <c r="C4" s="422"/>
      <c r="D4" s="422"/>
    </row>
    <row r="5" spans="1:4" ht="5.15" customHeight="1">
      <c r="A5" s="186"/>
      <c r="B5" s="130"/>
      <c r="C5" s="290"/>
      <c r="D5" s="290"/>
    </row>
    <row r="6" spans="1:4" s="122" customFormat="1" ht="17.5" customHeight="1">
      <c r="A6" s="123"/>
      <c r="B6" s="294" t="s">
        <v>165</v>
      </c>
      <c r="C6" s="423" t="s">
        <v>136</v>
      </c>
      <c r="D6" s="424"/>
    </row>
    <row r="7" spans="1:4" s="118" customFormat="1" ht="17.5" customHeight="1">
      <c r="A7" s="120"/>
      <c r="B7" s="119"/>
      <c r="C7" s="291" t="s">
        <v>161</v>
      </c>
      <c r="D7" s="291" t="s">
        <v>168</v>
      </c>
    </row>
    <row r="8" spans="1:4" s="111" customFormat="1" ht="15" customHeight="1">
      <c r="A8" s="113"/>
      <c r="B8" s="117" t="s">
        <v>152</v>
      </c>
      <c r="C8" s="381">
        <v>64359.230410000011</v>
      </c>
      <c r="D8" s="381">
        <v>29696.261140000013</v>
      </c>
    </row>
    <row r="9" spans="1:4" s="111" customFormat="1" ht="15" customHeight="1">
      <c r="A9" s="113"/>
      <c r="B9" s="117" t="s">
        <v>153</v>
      </c>
      <c r="C9" s="381">
        <v>48172.975640000004</v>
      </c>
      <c r="D9" s="381">
        <v>21184.09346</v>
      </c>
    </row>
    <row r="10" spans="1:4" s="111" customFormat="1" ht="15" customHeight="1">
      <c r="A10" s="113"/>
      <c r="B10" s="117" t="s">
        <v>154</v>
      </c>
      <c r="C10" s="381">
        <v>180595.05288000003</v>
      </c>
      <c r="D10" s="381">
        <v>87949.239079999999</v>
      </c>
    </row>
    <row r="11" spans="1:4" s="111" customFormat="1" ht="15" customHeight="1">
      <c r="A11" s="113"/>
      <c r="B11" s="117" t="s">
        <v>155</v>
      </c>
      <c r="C11" s="381">
        <v>2740.3052300000004</v>
      </c>
      <c r="D11" s="381">
        <v>108.62988</v>
      </c>
    </row>
    <row r="12" spans="1:4" s="115" customFormat="1" ht="15" customHeight="1">
      <c r="A12" s="113"/>
      <c r="B12" s="116" t="s">
        <v>67</v>
      </c>
      <c r="C12" s="292">
        <f>SUM(C8:C11)</f>
        <v>295867.56416000001</v>
      </c>
      <c r="D12" s="292">
        <f>SUM(D8:D11)</f>
        <v>138938.22356000001</v>
      </c>
    </row>
    <row r="14" spans="1:4" s="122" customFormat="1" ht="17.5" customHeight="1">
      <c r="A14" s="123"/>
      <c r="B14" s="294" t="s">
        <v>166</v>
      </c>
      <c r="C14" s="423" t="s">
        <v>136</v>
      </c>
      <c r="D14" s="424"/>
    </row>
    <row r="15" spans="1:4" s="118" customFormat="1" ht="17.5" customHeight="1">
      <c r="A15" s="120"/>
      <c r="B15" s="119"/>
      <c r="C15" s="291" t="s">
        <v>161</v>
      </c>
      <c r="D15" s="291" t="s">
        <v>168</v>
      </c>
    </row>
    <row r="16" spans="1:4" s="111" customFormat="1" ht="15" customHeight="1">
      <c r="A16" s="113"/>
      <c r="B16" s="117" t="s">
        <v>70</v>
      </c>
      <c r="C16" s="381">
        <v>44431.318700000003</v>
      </c>
      <c r="D16" s="381">
        <v>18519.619240000007</v>
      </c>
    </row>
    <row r="17" spans="1:5" s="111" customFormat="1" ht="15" customHeight="1">
      <c r="A17" s="113"/>
      <c r="B17" s="117" t="s">
        <v>68</v>
      </c>
      <c r="C17" s="381">
        <v>90221.471710000013</v>
      </c>
      <c r="D17" s="381">
        <v>36670.482319999988</v>
      </c>
    </row>
    <row r="18" spans="1:5" s="111" customFormat="1" ht="15" customHeight="1">
      <c r="A18" s="113"/>
      <c r="B18" s="117" t="s">
        <v>156</v>
      </c>
      <c r="C18" s="381">
        <v>143145.07273000001</v>
      </c>
      <c r="D18" s="381">
        <v>75523.590860000011</v>
      </c>
    </row>
    <row r="19" spans="1:5" s="111" customFormat="1" ht="15" customHeight="1">
      <c r="A19" s="113"/>
      <c r="B19" s="117" t="s">
        <v>69</v>
      </c>
      <c r="C19" s="381">
        <v>18069.701020000004</v>
      </c>
      <c r="D19" s="381">
        <v>8224.5311399999991</v>
      </c>
    </row>
    <row r="20" spans="1:5" s="115" customFormat="1" ht="15" customHeight="1">
      <c r="A20" s="113"/>
      <c r="B20" s="116" t="s">
        <v>67</v>
      </c>
      <c r="C20" s="292">
        <f>SUM(C16:C19)</f>
        <v>295867.56416000001</v>
      </c>
      <c r="D20" s="292">
        <f>SUM(D16:D19)</f>
        <v>138938.22356000001</v>
      </c>
    </row>
    <row r="22" spans="1:5" s="122" customFormat="1" ht="17.5" customHeight="1">
      <c r="A22" s="123"/>
      <c r="B22" s="294" t="s">
        <v>167</v>
      </c>
      <c r="C22" s="285" t="s">
        <v>136</v>
      </c>
    </row>
    <row r="23" spans="1:5" s="118" customFormat="1" ht="17.5" customHeight="1">
      <c r="A23" s="120"/>
      <c r="B23" s="119"/>
      <c r="C23" s="291" t="s">
        <v>161</v>
      </c>
      <c r="D23" s="122"/>
      <c r="E23" s="122"/>
    </row>
    <row r="24" spans="1:5" s="111" customFormat="1" ht="15" customHeight="1">
      <c r="A24" s="113"/>
      <c r="B24" s="117" t="s">
        <v>157</v>
      </c>
      <c r="C24" s="381">
        <v>3647.4044499999995</v>
      </c>
      <c r="D24" s="122"/>
      <c r="E24" s="122"/>
    </row>
    <row r="25" spans="1:5" s="111" customFormat="1" ht="15" customHeight="1">
      <c r="A25" s="113"/>
      <c r="B25" s="117" t="s">
        <v>158</v>
      </c>
      <c r="C25" s="381">
        <v>6237.9969099999989</v>
      </c>
      <c r="D25" s="122"/>
      <c r="E25" s="122"/>
    </row>
    <row r="26" spans="1:5" s="111" customFormat="1" ht="15" customHeight="1">
      <c r="A26" s="113"/>
      <c r="B26" s="117" t="s">
        <v>159</v>
      </c>
      <c r="C26" s="381">
        <v>35067.247520000019</v>
      </c>
      <c r="D26" s="122"/>
      <c r="E26" s="122"/>
    </row>
    <row r="27" spans="1:5" s="111" customFormat="1" ht="15" customHeight="1">
      <c r="A27" s="113"/>
      <c r="B27" s="117" t="s">
        <v>160</v>
      </c>
      <c r="C27" s="381">
        <v>250914.91528000002</v>
      </c>
      <c r="D27" s="122"/>
      <c r="E27" s="122"/>
    </row>
    <row r="28" spans="1:5" s="115" customFormat="1" ht="15" customHeight="1">
      <c r="A28" s="113"/>
      <c r="B28" s="116" t="s">
        <v>67</v>
      </c>
      <c r="C28" s="292">
        <f>SUM(C24:C27)</f>
        <v>295867.56416000001</v>
      </c>
      <c r="D28" s="122"/>
      <c r="E28" s="122"/>
    </row>
    <row r="29" spans="1:5" ht="11.5">
      <c r="D29" s="122"/>
      <c r="E29" s="122"/>
    </row>
    <row r="30" spans="1:5" ht="11.5">
      <c r="D30" s="122"/>
      <c r="E30" s="122"/>
    </row>
    <row r="31" spans="1:5" ht="11.5">
      <c r="D31" s="122"/>
      <c r="E31" s="122"/>
    </row>
    <row r="32" spans="1:5" ht="11.5">
      <c r="D32" s="122"/>
      <c r="E32" s="122"/>
    </row>
    <row r="33" spans="4:5" ht="11.5">
      <c r="D33" s="122"/>
      <c r="E33" s="122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F53" sqref="F53"/>
    </sheetView>
  </sheetViews>
  <sheetFormatPr defaultColWidth="9.1796875" defaultRowHeight="10"/>
  <cols>
    <col min="1" max="1" width="3.1796875" style="110" customWidth="1"/>
    <col min="2" max="2" width="63.453125" style="108" customWidth="1"/>
    <col min="3" max="3" width="30.7265625" style="109" customWidth="1"/>
    <col min="4" max="16384" width="9.1796875" style="135"/>
  </cols>
  <sheetData>
    <row r="1" spans="1:3" s="108" customFormat="1">
      <c r="A1" s="139"/>
      <c r="B1" s="143"/>
      <c r="C1" s="124"/>
    </row>
    <row r="2" spans="1:3" s="108" customFormat="1" ht="15" customHeight="1">
      <c r="A2" s="139"/>
      <c r="B2" s="95" t="s">
        <v>71</v>
      </c>
      <c r="C2" s="94"/>
    </row>
    <row r="3" spans="1:3" s="108" customFormat="1" ht="5.15" customHeight="1">
      <c r="A3" s="139"/>
      <c r="C3" s="138"/>
    </row>
    <row r="4" spans="1:3" s="108" customFormat="1" ht="15" customHeight="1">
      <c r="A4" s="139"/>
      <c r="B4" s="149" t="s">
        <v>139</v>
      </c>
      <c r="C4" s="148"/>
    </row>
    <row r="5" spans="1:3" s="108" customFormat="1" ht="5.15" customHeight="1">
      <c r="A5" s="139"/>
      <c r="B5" s="147"/>
      <c r="C5" s="146"/>
    </row>
    <row r="6" spans="1:3" ht="11.5">
      <c r="B6" s="114"/>
      <c r="C6" s="145"/>
    </row>
    <row r="7" spans="1:3" ht="11.5">
      <c r="B7" s="119" t="s">
        <v>137</v>
      </c>
      <c r="C7" s="144"/>
    </row>
    <row r="8" spans="1:3" ht="15" customHeight="1">
      <c r="B8" s="117" t="s">
        <v>146</v>
      </c>
      <c r="C8" s="382">
        <v>188674.63114000007</v>
      </c>
    </row>
    <row r="9" spans="1:3" ht="15" customHeight="1">
      <c r="B9" s="117" t="s">
        <v>142</v>
      </c>
      <c r="C9" s="382">
        <v>156417.42025999996</v>
      </c>
    </row>
    <row r="10" spans="1:3" ht="15" customHeight="1">
      <c r="B10" s="117" t="s">
        <v>143</v>
      </c>
      <c r="C10" s="382">
        <v>93250.622609999991</v>
      </c>
    </row>
    <row r="11" spans="1:3" ht="15" customHeight="1">
      <c r="B11" s="117" t="s">
        <v>144</v>
      </c>
      <c r="C11" s="382">
        <v>25016.302159999999</v>
      </c>
    </row>
    <row r="12" spans="1:3" ht="15" customHeight="1" thickBot="1">
      <c r="B12" s="112" t="s">
        <v>145</v>
      </c>
      <c r="C12" s="383">
        <v>9598.404849999999</v>
      </c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KM1 - 3T24</vt:lpstr>
      <vt:lpstr>OV1 - 3T24</vt:lpstr>
      <vt:lpstr>MR1 - 3T24</vt:lpstr>
      <vt:lpstr>CR1 - 4T23</vt:lpstr>
      <vt:lpstr>IRRBB1 - 4T23</vt:lpstr>
      <vt:lpstr>CR2 - 4T23</vt:lpstr>
      <vt:lpstr>CRB-e - 4T23</vt:lpstr>
      <vt:lpstr>CRB-f - 4T23</vt:lpstr>
      <vt:lpstr>CRB-g - 4T23</vt:lpstr>
      <vt:lpstr>CRB-h - 4T23</vt:lpstr>
      <vt:lpstr>CRB-i - 4T23</vt:lpstr>
      <vt:lpstr>'CRB-i - 4T23'!Area_de_impressao</vt:lpstr>
      <vt:lpstr>'MR1 - 3T24'!Area_de_impressao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Felipe Maraschin Guigou</cp:lastModifiedBy>
  <cp:lastPrinted>2024-10-31T16:33:14Z</cp:lastPrinted>
  <dcterms:created xsi:type="dcterms:W3CDTF">2021-03-31T22:55:02Z</dcterms:created>
  <dcterms:modified xsi:type="dcterms:W3CDTF">2024-10-31T16:36:33Z</dcterms:modified>
</cp:coreProperties>
</file>