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.brde.com.br\Dados\SURIS\Relatório Pillar 3\a. Relatório de Pilar 3\Anexos - BRDE Pilar 3 202412 - 24T4\Tabelas quantitativas\.xlsx\"/>
    </mc:Choice>
  </mc:AlternateContent>
  <xr:revisionPtr revIDLastSave="0" documentId="13_ncr:1_{40F813CD-32E9-463D-BEE2-77CE8AEA9F54}" xr6:coauthVersionLast="47" xr6:coauthVersionMax="47" xr10:uidLastSave="{00000000-0000-0000-0000-000000000000}"/>
  <bookViews>
    <workbookView xWindow="28680" yWindow="-120" windowWidth="21840" windowHeight="13020" tabRatio="827" xr2:uid="{BB1D1D11-6376-4495-AAF1-E40160C2C4B6}"/>
  </bookViews>
  <sheets>
    <sheet name="KM1 - 4T24" sheetId="12" r:id="rId1"/>
    <sheet name="OV1 - 4T24" sheetId="13" r:id="rId2"/>
    <sheet name="MR1 - 4T24" sheetId="14" r:id="rId3"/>
    <sheet name="IRRBB1 - 4T24" sheetId="11" r:id="rId4"/>
    <sheet name="CR1 - 4T24" sheetId="3" r:id="rId5"/>
    <sheet name="CR2 - 4T24" sheetId="4" r:id="rId6"/>
    <sheet name="CRB-e - 4T24" sheetId="5" r:id="rId7"/>
    <sheet name="CRB-f - 4T24" sheetId="17" r:id="rId8"/>
    <sheet name="CRB-g - 4T24" sheetId="7" r:id="rId9"/>
    <sheet name="CRB-h - 4T24" sheetId="8" r:id="rId10"/>
    <sheet name="CRB-i - 4T24" sheetId="9" r:id="rId11"/>
  </sheets>
  <externalReferences>
    <externalReference r:id="rId12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3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- 4T24'!$B$2:$C$8</definedName>
    <definedName name="_xlnm.Print_Area" localSheetId="2">'MR1 - 4T24'!$A$1:$E$25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3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3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3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3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3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3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3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3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3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1" l="1"/>
  <c r="E13" i="11"/>
  <c r="C13" i="11"/>
  <c r="E8" i="11"/>
  <c r="C7" i="11"/>
  <c r="D12" i="3"/>
  <c r="D8" i="14"/>
  <c r="D12" i="4" l="1"/>
  <c r="D19" i="14"/>
  <c r="F30" i="13"/>
  <c r="F26" i="13"/>
  <c r="F24" i="13"/>
  <c r="F22" i="13"/>
  <c r="F11" i="13"/>
  <c r="F10" i="13"/>
  <c r="I12" i="3" l="1"/>
  <c r="I8" i="3"/>
  <c r="D20" i="17" l="1"/>
  <c r="D12" i="17"/>
  <c r="C28" i="17"/>
  <c r="C20" i="17"/>
  <c r="C12" i="17"/>
  <c r="C28" i="5"/>
  <c r="C20" i="5"/>
  <c r="H14" i="3"/>
  <c r="F14" i="3"/>
  <c r="E14" i="3"/>
  <c r="D14" i="3"/>
  <c r="I14" i="3" l="1"/>
  <c r="C12" i="5" l="1"/>
</calcChain>
</file>

<file path=xl/sharedStrings.xml><?xml version="1.0" encoding="utf-8"?>
<sst xmlns="http://schemas.openxmlformats.org/spreadsheetml/2006/main" count="255" uniqueCount="175">
  <si>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</si>
  <si>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</si>
  <si>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</si>
  <si>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</si>
  <si>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</si>
  <si>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</si>
  <si>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</si>
  <si>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</si>
  <si>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</si>
  <si>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</si>
  <si>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</si>
  <si>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</si>
  <si>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</si>
  <si>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</si>
  <si>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</si>
  <si>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</si>
  <si>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</si>
  <si>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</si>
  <si>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</si>
  <si>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</si>
  <si>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</si>
  <si>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</si>
  <si>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</si>
  <si>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</si>
  <si>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</si>
  <si>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</si>
  <si>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</si>
  <si>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</si>
  <si>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</si>
  <si>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</si>
  <si>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</si>
  <si>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</si>
  <si>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</si>
  <si>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</si>
  <si>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</si>
  <si>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</si>
  <si>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</si>
  <si>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</si>
  <si>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</si>
  <si>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</si>
  <si>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</si>
  <si>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</si>
  <si>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</si>
  <si>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</si>
  <si>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</si>
  <si>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</si>
  <si>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</si>
  <si>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</si>
  <si>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</si>
  <si>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</si>
  <si>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</si>
  <si>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</si>
  <si>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</si>
  <si>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</si>
  <si>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</si>
  <si>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</si>
  <si>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</si>
  <si>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</si>
  <si>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</si>
  <si>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</si>
  <si>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</si>
  <si>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</si>
  <si>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</si>
  <si>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</si>
  <si>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</si>
  <si>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</si>
  <si>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</si>
  <si>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</si>
  <si>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</si>
  <si>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</si>
  <si>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</si>
  <si>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</si>
  <si>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</si>
  <si>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</si>
  <si>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</si>
  <si>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</si>
  <si>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</si>
  <si>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</si>
  <si>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</si>
  <si>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</si>
  <si>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</si>
  <si>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</si>
  <si>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</si>
  <si>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</si>
  <si>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</si>
  <si>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</si>
  <si>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</si>
  <si>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</si>
  <si>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</si>
  <si>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</si>
  <si>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</si>
  <si>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</si>
  <si>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</si>
  <si>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</si>
  <si>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</si>
  <si>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</si>
  <si>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</si>
  <si>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</si>
  <si>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</si>
  <si>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</si>
  <si>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</si>
  <si>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</si>
  <si>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</t>
  </si>
  <si>
    <t>e</t>
  </si>
  <si>
    <t>T-4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</si>
  <si>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</si>
  <si>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</si>
  <si>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</si>
  <si>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</si>
  <si>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</si>
  <si>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</si>
  <si>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</si>
  <si>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</si>
  <si>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</si>
  <si>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</si>
  <si>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</si>
  <si>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</si>
  <si>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</si>
  <si>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</si>
  <si>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</si>
  <si>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</si>
  <si>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</si>
  <si>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</si>
  <si>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</si>
  <si>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</si>
  <si>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</si>
  <si>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</si>
  <si>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</si>
  <si>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</si>
  <si>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</si>
  <si>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</si>
  <si>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Dez/23</t>
  </si>
  <si>
    <t>Dez-23</t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</si>
  <si>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</si>
  <si>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</si>
  <si>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</si>
  <si>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</si>
  <si>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</si>
  <si>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</si>
  <si>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</si>
  <si>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</si>
  <si>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</si>
  <si>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</si>
  <si>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</si>
  <si>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</si>
  <si>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</si>
  <si>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</si>
  <si>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</si>
  <si>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</si>
  <si>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</si>
  <si>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</si>
  <si>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</si>
  <si>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</si>
  <si>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</si>
  <si>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</si>
  <si>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</si>
  <si>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</si>
  <si>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</si>
  <si>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</si>
  <si>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</si>
  <si>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</si>
  <si>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</si>
  <si>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</si>
  <si>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</si>
  <si>
    <t>Mar/24</t>
  </si>
  <si>
    <t>Jun/24</t>
  </si>
  <si>
    <t>Set/24</t>
  </si>
  <si>
    <t>Set-24</t>
  </si>
  <si>
    <r>
      <t>RWA</t>
    </r>
    <r>
      <rPr>
        <b/>
        <vertAlign val="subscript"/>
        <sz val="8"/>
        <color theme="0"/>
        <rFont val="Arial"/>
        <family val="2"/>
      </rPr>
      <t>DRC</t>
    </r>
  </si>
  <si>
    <r>
      <t>RWA</t>
    </r>
    <r>
      <rPr>
        <b/>
        <vertAlign val="subscript"/>
        <sz val="8"/>
        <color theme="0"/>
        <rFont val="Arial"/>
        <family val="2"/>
      </rPr>
      <t>CVA</t>
    </r>
  </si>
  <si>
    <t>Dez/24</t>
  </si>
  <si>
    <t>Dez-24</t>
  </si>
  <si>
    <t>2024</t>
  </si>
  <si>
    <t>4T2024</t>
  </si>
  <si>
    <t>Inadimplência por tempo de atraso Dez/2024 em R$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</si>
</sst>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  <font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</fills>
  <borders count="55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/>
      <diagonal/>
    </border>
    <border>
      <left style="thin">
        <color theme="9" tint="0.39994506668294322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7711111789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42">
    <xf numFmtId="0" fontId="0" fillId="0" borderId="0" xfId="0"/>
    <xf numFmtId="0" fontId="3" fillId="2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>
      <alignment horizontal="left" vertical="center" wrapText="1"/>
    </xf>
    <xf numFmtId="168" fontId="16" fillId="0" borderId="4" xfId="0" applyNumberFormat="1" applyFont="1" applyFill="1" applyBorder="1" applyAlignment="1">
      <alignment horizontal="center" vertical="center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0" fontId="22" fillId="0" borderId="0" xfId="0" applyFont="1" applyBorder="1" applyProtection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 applyFill="1" applyBorder="1" applyProtection="1"/>
    <xf numFmtId="0" fontId="3" fillId="3" borderId="0" xfId="0" applyFont="1" applyFill="1" applyBorder="1" applyProtection="1"/>
    <xf numFmtId="0" fontId="23" fillId="3" borderId="0" xfId="0" applyFont="1" applyFill="1" applyAlignment="1" applyProtection="1">
      <alignment horizontal="left"/>
    </xf>
    <xf numFmtId="0" fontId="23" fillId="3" borderId="0" xfId="0" applyFont="1" applyFill="1" applyBorder="1" applyProtection="1"/>
    <xf numFmtId="0" fontId="24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5" fillId="3" borderId="0" xfId="0" applyFont="1" applyFill="1" applyBorder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27" fillId="0" borderId="0" xfId="0" applyFont="1" applyFill="1" applyProtection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 applyProtection="1"/>
    <xf numFmtId="0" fontId="29" fillId="3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Fill="1" applyBorder="1" applyAlignment="1" applyProtection="1">
      <alignment horizontal="center" vertical="center"/>
    </xf>
    <xf numFmtId="0" fontId="35" fillId="0" borderId="0" xfId="4" applyFont="1" applyFill="1" applyBorder="1" applyAlignment="1" applyProtection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Fill="1" applyBorder="1" applyAlignment="1" applyProtection="1">
      <alignment vertical="center" wrapText="1"/>
      <protection locked="0"/>
    </xf>
    <xf numFmtId="0" fontId="37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4" fontId="37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164" fontId="37" fillId="0" borderId="0" xfId="0" applyNumberFormat="1" applyFont="1" applyFill="1" applyBorder="1" applyAlignment="1">
      <alignment horizontal="center" vertical="center" wrapText="1"/>
    </xf>
    <xf numFmtId="164" fontId="37" fillId="3" borderId="0" xfId="0" quotePrefix="1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49" fontId="37" fillId="3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38" fillId="0" borderId="0" xfId="0" applyFont="1" applyBorder="1"/>
    <xf numFmtId="165" fontId="38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8" fillId="0" borderId="0" xfId="0" applyFont="1" applyBorder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Border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Border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0" fillId="0" borderId="0" xfId="0" applyFont="1" applyBorder="1"/>
    <xf numFmtId="49" fontId="2" fillId="3" borderId="0" xfId="0" applyNumberFormat="1" applyFont="1" applyFill="1" applyAlignment="1">
      <alignment horizontal="center" vertical="center"/>
    </xf>
    <xf numFmtId="0" fontId="38" fillId="0" borderId="0" xfId="0" applyFont="1" applyFill="1" applyBorder="1"/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Fill="1" applyAlignment="1">
      <alignment horizontal="center" vertical="center"/>
    </xf>
    <xf numFmtId="0" fontId="38" fillId="0" borderId="0" xfId="0" applyFont="1"/>
    <xf numFmtId="0" fontId="8" fillId="0" borderId="0" xfId="0" applyFont="1" applyFill="1" applyProtection="1"/>
    <xf numFmtId="0" fontId="41" fillId="0" borderId="0" xfId="0" applyNumberFormat="1" applyFont="1" applyFill="1" applyBorder="1" applyAlignment="1" applyProtection="1">
      <alignment vertical="center"/>
    </xf>
    <xf numFmtId="0" fontId="28" fillId="0" borderId="0" xfId="0" applyFont="1"/>
    <xf numFmtId="0" fontId="28" fillId="0" borderId="0" xfId="0" applyFont="1" applyFill="1" applyBorder="1" applyProtection="1"/>
    <xf numFmtId="0" fontId="28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36" fillId="0" borderId="0" xfId="0" applyFont="1" applyBorder="1"/>
    <xf numFmtId="0" fontId="36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38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Border="1" applyAlignment="1" applyProtection="1">
      <alignment vertical="center"/>
    </xf>
    <xf numFmtId="0" fontId="38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6" fillId="0" borderId="0" xfId="0" applyFont="1" applyFill="1" applyBorder="1"/>
    <xf numFmtId="0" fontId="8" fillId="0" borderId="0" xfId="0" applyFont="1" applyFill="1" applyBorder="1"/>
    <xf numFmtId="165" fontId="13" fillId="0" borderId="0" xfId="6" applyNumberFormat="1" applyFont="1" applyFill="1" applyBorder="1"/>
    <xf numFmtId="0" fontId="36" fillId="3" borderId="0" xfId="0" applyFont="1" applyFill="1" applyBorder="1"/>
    <xf numFmtId="0" fontId="36" fillId="0" borderId="0" xfId="0" applyFont="1" applyFill="1" applyBorder="1" applyProtection="1"/>
    <xf numFmtId="0" fontId="36" fillId="0" borderId="0" xfId="0" applyFont="1" applyBorder="1" applyProtection="1"/>
    <xf numFmtId="0" fontId="39" fillId="0" borderId="0" xfId="0" quotePrefix="1" applyFont="1" applyFill="1" applyBorder="1" applyAlignment="1" applyProtection="1">
      <alignment horizontal="center"/>
    </xf>
    <xf numFmtId="0" fontId="38" fillId="0" borderId="0" xfId="0" applyFont="1" applyFill="1" applyBorder="1" applyProtection="1"/>
    <xf numFmtId="0" fontId="9" fillId="0" borderId="0" xfId="0" quotePrefix="1" applyFont="1" applyFill="1" applyBorder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Border="1" applyAlignment="1" applyProtection="1">
      <alignment vertical="center"/>
    </xf>
    <xf numFmtId="0" fontId="42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6" fillId="3" borderId="2" xfId="0" applyFont="1" applyFill="1" applyBorder="1" applyProtection="1"/>
    <xf numFmtId="0" fontId="36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20" fillId="3" borderId="0" xfId="0" quotePrefix="1" applyFont="1" applyFill="1" applyBorder="1" applyAlignment="1" applyProtection="1">
      <alignment horizontal="center" vertical="center"/>
    </xf>
    <xf numFmtId="0" fontId="44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6" fillId="3" borderId="0" xfId="0" applyFont="1" applyFill="1" applyBorder="1" applyAlignment="1">
      <alignment vertical="top"/>
    </xf>
    <xf numFmtId="0" fontId="38" fillId="0" borderId="0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36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/>
    </xf>
    <xf numFmtId="0" fontId="13" fillId="0" borderId="0" xfId="0" quotePrefix="1" applyFont="1" applyFill="1" applyBorder="1" applyAlignment="1" applyProtection="1">
      <alignment horizontal="center" vertical="center"/>
    </xf>
    <xf numFmtId="0" fontId="28" fillId="0" borderId="0" xfId="0" applyFont="1" applyBorder="1"/>
    <xf numFmtId="0" fontId="16" fillId="0" borderId="4" xfId="0" applyFont="1" applyFill="1" applyBorder="1" applyAlignment="1">
      <alignment horizontal="left" vertical="center" wrapText="1"/>
    </xf>
    <xf numFmtId="0" fontId="28" fillId="0" borderId="0" xfId="0" quotePrefix="1" applyFont="1" applyFill="1" applyBorder="1" applyAlignment="1" applyProtection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46" fillId="0" borderId="0" xfId="0" applyFont="1" applyBorder="1"/>
    <xf numFmtId="0" fontId="37" fillId="0" borderId="7" xfId="0" applyFont="1" applyFill="1" applyBorder="1" applyAlignment="1">
      <alignment horizontal="left" vertical="center" wrapText="1"/>
    </xf>
    <xf numFmtId="0" fontId="46" fillId="0" borderId="0" xfId="0" quotePrefix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 applyProtection="1"/>
    <xf numFmtId="0" fontId="11" fillId="0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2" xfId="0" applyNumberFormat="1" applyFont="1" applyFill="1" applyBorder="1" applyAlignment="1" applyProtection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Border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 applyBorder="1"/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8" fillId="2" borderId="3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 applyBorder="1"/>
    <xf numFmtId="0" fontId="27" fillId="0" borderId="0" xfId="0" applyFont="1" applyFill="1" applyBorder="1" applyProtection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1" fillId="0" borderId="16" xfId="0" applyFont="1" applyFill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9" fontId="12" fillId="7" borderId="14" xfId="2" applyNumberFormat="1" applyFont="1" applyFill="1" applyBorder="1" applyAlignment="1" applyProtection="1">
      <alignment horizontal="right" vertical="center"/>
      <protection locked="0"/>
    </xf>
    <xf numFmtId="169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5" xfId="0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5" xfId="1" applyNumberFormat="1" applyFont="1" applyFill="1" applyBorder="1" applyAlignment="1">
      <alignment horizontal="left" vertical="center" wrapText="1"/>
    </xf>
    <xf numFmtId="17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3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165" fontId="9" fillId="2" borderId="34" xfId="6" applyNumberFormat="1" applyFont="1" applyFill="1" applyBorder="1" applyAlignment="1">
      <alignment horizontal="right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vertical="center" wrapText="1"/>
    </xf>
    <xf numFmtId="165" fontId="39" fillId="0" borderId="35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5" xfId="8" applyFont="1" applyFill="1" applyBorder="1" applyAlignment="1" applyProtection="1">
      <alignment vertical="center" wrapText="1"/>
      <protection locked="0"/>
    </xf>
    <xf numFmtId="165" fontId="37" fillId="0" borderId="35" xfId="6" applyNumberFormat="1" applyFont="1" applyFill="1" applyBorder="1" applyAlignment="1">
      <alignment horizontal="center" vertical="center" wrapText="1"/>
    </xf>
    <xf numFmtId="164" fontId="37" fillId="0" borderId="35" xfId="0" applyNumberFormat="1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left" vertical="center" wrapText="1"/>
    </xf>
    <xf numFmtId="166" fontId="37" fillId="0" borderId="35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23" fillId="0" borderId="0" xfId="0" applyFont="1" applyBorder="1" applyAlignment="1" applyProtection="1"/>
    <xf numFmtId="0" fontId="9" fillId="2" borderId="0" xfId="8" applyFont="1" applyFill="1" applyBorder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vertical="center" wrapText="1"/>
      <protection locked="0"/>
    </xf>
    <xf numFmtId="165" fontId="9" fillId="2" borderId="39" xfId="6" applyNumberFormat="1" applyFont="1" applyFill="1" applyBorder="1" applyAlignment="1">
      <alignment horizontal="center" vertical="center" wrapText="1"/>
    </xf>
    <xf numFmtId="165" fontId="9" fillId="2" borderId="40" xfId="6" applyNumberFormat="1" applyFont="1" applyFill="1" applyBorder="1" applyAlignment="1">
      <alignment horizontal="center" vertical="center" wrapText="1"/>
    </xf>
    <xf numFmtId="165" fontId="8" fillId="2" borderId="40" xfId="6" applyNumberFormat="1" applyFont="1" applyFill="1" applyBorder="1" applyAlignment="1">
      <alignment horizontal="right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0" fillId="2" borderId="31" xfId="4" applyFont="1" applyFill="1" applyBorder="1" applyAlignment="1" applyProtection="1">
      <alignment vertical="center"/>
    </xf>
    <xf numFmtId="0" fontId="2" fillId="2" borderId="31" xfId="0" applyNumberFormat="1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vertical="center"/>
    </xf>
    <xf numFmtId="43" fontId="4" fillId="2" borderId="31" xfId="1" applyFont="1" applyFill="1" applyBorder="1" applyAlignment="1" applyProtection="1">
      <alignment vertical="center"/>
    </xf>
    <xf numFmtId="0" fontId="4" fillId="2" borderId="31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49" fontId="29" fillId="3" borderId="31" xfId="0" applyNumberFormat="1" applyFont="1" applyFill="1" applyBorder="1" applyAlignment="1">
      <alignment horizontal="left" vertical="center"/>
    </xf>
    <xf numFmtId="0" fontId="2" fillId="2" borderId="31" xfId="0" applyNumberFormat="1" applyFont="1" applyFill="1" applyBorder="1" applyAlignment="1" applyProtection="1">
      <alignment horizontal="center" vertical="center"/>
    </xf>
    <xf numFmtId="0" fontId="9" fillId="2" borderId="31" xfId="4" applyFont="1" applyFill="1" applyBorder="1" applyAlignment="1" applyProtection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1" xfId="4" applyFont="1" applyFill="1" applyBorder="1" applyAlignment="1" applyProtection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5" xfId="0" applyNumberFormat="1" applyFont="1" applyFill="1" applyBorder="1" applyAlignment="1">
      <alignment horizontal="left" vertical="center" wrapText="1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center"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165" fontId="23" fillId="0" borderId="0" xfId="0" applyNumberFormat="1" applyFont="1" applyAlignment="1" applyProtection="1">
      <alignment vertical="center"/>
    </xf>
    <xf numFmtId="165" fontId="48" fillId="7" borderId="52" xfId="1" applyNumberFormat="1" applyFont="1" applyFill="1" applyBorder="1" applyAlignment="1">
      <alignment horizontal="left" vertical="center" wrapText="1"/>
    </xf>
    <xf numFmtId="17" fontId="8" fillId="2" borderId="53" xfId="1" quotePrefix="1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43" fontId="4" fillId="2" borderId="0" xfId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43" fontId="4" fillId="3" borderId="0" xfId="1" applyFont="1" applyFill="1" applyBorder="1" applyAlignment="1" applyProtection="1">
      <alignment horizontal="center" vertical="center"/>
    </xf>
    <xf numFmtId="43" fontId="4" fillId="3" borderId="2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8" fillId="2" borderId="0" xfId="4" applyFont="1" applyFill="1" applyBorder="1" applyAlignment="1" applyProtection="1">
      <alignment vertical="center"/>
    </xf>
    <xf numFmtId="43" fontId="8" fillId="2" borderId="3" xfId="1" applyFont="1" applyFill="1" applyBorder="1" applyAlignment="1" applyProtection="1">
      <alignment horizontal="center" vertical="center"/>
    </xf>
    <xf numFmtId="43" fontId="8" fillId="2" borderId="1" xfId="1" applyFont="1" applyFill="1" applyBorder="1" applyAlignment="1" applyProtection="1">
      <alignment horizontal="center" vertical="center"/>
    </xf>
    <xf numFmtId="43" fontId="8" fillId="2" borderId="0" xfId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>
      <alignment horizontal="left" vertical="center"/>
    </xf>
    <xf numFmtId="17" fontId="8" fillId="2" borderId="0" xfId="1" quotePrefix="1" applyNumberFormat="1" applyFont="1" applyFill="1" applyBorder="1" applyAlignment="1" applyProtection="1">
      <alignment horizontal="center" vertical="center"/>
    </xf>
    <xf numFmtId="17" fontId="8" fillId="2" borderId="31" xfId="1" quotePrefix="1" applyNumberFormat="1" applyFont="1" applyFill="1" applyBorder="1" applyAlignment="1" applyProtection="1">
      <alignment horizontal="center" vertical="center"/>
    </xf>
    <xf numFmtId="43" fontId="4" fillId="3" borderId="3" xfId="1" applyFont="1" applyFill="1" applyBorder="1" applyAlignment="1" applyProtection="1">
      <alignment horizontal="center" vertical="center"/>
    </xf>
    <xf numFmtId="43" fontId="4" fillId="3" borderId="1" xfId="1" applyFont="1" applyFill="1" applyBorder="1" applyAlignment="1" applyProtection="1">
      <alignment horizontal="center" vertical="center"/>
    </xf>
    <xf numFmtId="168" fontId="17" fillId="0" borderId="4" xfId="2" applyNumberFormat="1" applyFont="1" applyFill="1" applyBorder="1" applyAlignment="1">
      <alignment horizontal="left" vertical="center" wrapText="1"/>
    </xf>
    <xf numFmtId="1" fontId="54" fillId="0" borderId="0" xfId="0" applyNumberFormat="1" applyFont="1"/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3" fillId="4" borderId="0" xfId="0" quotePrefix="1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left" vertical="center" wrapText="1"/>
    </xf>
    <xf numFmtId="164" fontId="33" fillId="0" borderId="35" xfId="0" applyNumberFormat="1" applyFont="1" applyFill="1" applyBorder="1" applyAlignment="1">
      <alignment horizontal="left" vertical="center" wrapText="1"/>
    </xf>
    <xf numFmtId="164" fontId="33" fillId="0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center" vertical="top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wrapText="1"/>
    </xf>
    <xf numFmtId="37" fontId="2" fillId="2" borderId="1" xfId="0" quotePrefix="1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justify" vertical="top" wrapText="1"/>
    </xf>
    <xf numFmtId="0" fontId="41" fillId="0" borderId="0" xfId="0" applyFont="1" applyFill="1" applyBorder="1" applyAlignment="1" applyProtection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1" xfId="6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wrapText="1"/>
    </xf>
    <xf numFmtId="0" fontId="9" fillId="2" borderId="18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17" fontId="2" fillId="2" borderId="29" xfId="0" quotePrefix="1" applyNumberFormat="1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7" fontId="11" fillId="7" borderId="54" xfId="6" applyNumberFormat="1" applyFont="1" applyFill="1" applyBorder="1" applyAlignment="1">
      <alignment horizontal="center" vertical="center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-servidor-8.brde.com.br\Dados\SURIS\Relat&#243;rio%20Pillar%203\a.%20Relat&#243;rio%20de%20Pilar%203\BRDE%20Pilar%203%20202412%20-%2020250219_DLO_202412_20241231_V4.xlsx" TargetMode="External"/><Relationship Id="rId1" Type="http://schemas.openxmlformats.org/officeDocument/2006/relationships/externalLinkPath" Target="/SURIS/Relat&#243;rio%20Pillar%203/a.%20Relat&#243;rio%20de%20Pilar%203/BRDE%20Pilar%203%20202412%20-%2020250219_DLO_202412_20241231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m1"/>
      <sheetName val="ova"/>
      <sheetName val="ov1"/>
      <sheetName val="liqa"/>
      <sheetName val="cra"/>
      <sheetName val="mr1"/>
      <sheetName val="cr1"/>
      <sheetName val="cr2"/>
      <sheetName val="crb"/>
      <sheetName val="ccra"/>
      <sheetName val="seca"/>
      <sheetName val="mra"/>
      <sheetName val="irrbb1"/>
      <sheetName val="irrb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>
            <v>294361059.55000001</v>
          </cell>
        </row>
        <row r="8">
          <cell r="D8">
            <v>146553769.02000001</v>
          </cell>
        </row>
        <row r="18">
          <cell r="D18">
            <v>294361059.55000001</v>
          </cell>
        </row>
        <row r="20">
          <cell r="D20">
            <v>146553769.02000001</v>
          </cell>
        </row>
        <row r="22">
          <cell r="D22">
            <v>4463994330.96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I40"/>
  <sheetViews>
    <sheetView showGridLines="0" tabSelected="1" zoomScaleNormal="100" workbookViewId="0">
      <selection activeCell="D29" sqref="D29"/>
    </sheetView>
  </sheetViews>
  <sheetFormatPr defaultRowHeight="14.5"/>
  <cols>
    <col min="1" max="1" width="5.7265625" style="6" customWidth="1"/>
    <col min="2" max="2" width="3.81640625" style="6" customWidth="1"/>
    <col min="3" max="3" width="63.26953125" style="6" customWidth="1"/>
    <col min="4" max="4" width="11" style="6" customWidth="1"/>
    <col min="5" max="5" width="11" style="380" customWidth="1"/>
    <col min="6" max="8" width="11" style="6" customWidth="1"/>
    <col min="9" max="9" width="10.1796875" style="6" bestFit="1" customWidth="1"/>
    <col min="10" max="16384" width="8.7265625" style="6"/>
  </cols>
  <sheetData>
    <row r="2" spans="2:9">
      <c r="B2" s="135" t="s">
        <v>0</v>
      </c>
      <c r="C2" s="374"/>
      <c r="D2" s="375"/>
      <c r="E2" s="376"/>
      <c r="F2" s="376"/>
      <c r="G2" s="376"/>
      <c r="H2" s="87"/>
    </row>
    <row r="3" spans="2:9" s="380" customFormat="1" ht="3" customHeight="1">
      <c r="B3" s="377"/>
      <c r="C3" s="377"/>
      <c r="D3" s="378"/>
      <c r="E3" s="378"/>
      <c r="F3" s="378"/>
      <c r="G3" s="378"/>
      <c r="H3" s="379"/>
    </row>
    <row r="4" spans="2:9">
      <c r="B4" s="381"/>
      <c r="C4" s="381"/>
      <c r="D4" s="382" t="s">
        <v>1</v>
      </c>
      <c r="E4" s="383" t="s">
        <v>2</v>
      </c>
      <c r="F4" s="384" t="s">
        <v>37</v>
      </c>
      <c r="G4" s="385" t="s">
        <v>102</v>
      </c>
      <c r="H4" s="386" t="s">
        <v>103</v>
      </c>
    </row>
    <row r="5" spans="2:9">
      <c r="B5" s="381"/>
      <c r="C5" s="381"/>
      <c r="D5" s="382" t="s">
        <v>3</v>
      </c>
      <c r="E5" s="383" t="s">
        <v>38</v>
      </c>
      <c r="F5" s="384" t="s">
        <v>4</v>
      </c>
      <c r="G5" s="385" t="s">
        <v>5</v>
      </c>
      <c r="H5" s="386" t="s">
        <v>104</v>
      </c>
    </row>
    <row r="6" spans="2:9">
      <c r="B6" s="387"/>
      <c r="C6" s="345"/>
      <c r="D6" s="373" t="s">
        <v>170</v>
      </c>
      <c r="E6" s="388" t="s">
        <v>166</v>
      </c>
      <c r="F6" s="389" t="s">
        <v>165</v>
      </c>
      <c r="G6" s="388" t="s">
        <v>164</v>
      </c>
      <c r="H6" s="388" t="s">
        <v>131</v>
      </c>
    </row>
    <row r="7" spans="2:9" s="380" customFormat="1" ht="3" customHeight="1">
      <c r="B7" s="377"/>
      <c r="C7" s="377"/>
      <c r="D7" s="390"/>
      <c r="E7" s="391"/>
      <c r="F7" s="378"/>
      <c r="G7" s="378"/>
      <c r="H7" s="378"/>
    </row>
    <row r="8" spans="2:9" ht="15" customHeight="1">
      <c r="B8" s="346" t="s">
        <v>6</v>
      </c>
      <c r="C8" s="347"/>
      <c r="D8" s="348"/>
      <c r="E8" s="348"/>
      <c r="F8" s="375"/>
      <c r="G8" s="349"/>
      <c r="H8" s="350"/>
    </row>
    <row r="9" spans="2:9" ht="15" customHeight="1">
      <c r="B9" s="243">
        <v>1</v>
      </c>
      <c r="C9" s="7" t="s">
        <v>7</v>
      </c>
      <c r="D9" s="296">
        <v>4463994.3309599999</v>
      </c>
      <c r="E9" s="296">
        <v>4512978.3240200002</v>
      </c>
      <c r="F9" s="297">
        <v>4400501.6425299998</v>
      </c>
      <c r="G9" s="297">
        <v>4159192.2377600004</v>
      </c>
      <c r="H9" s="297">
        <v>4091817.2963800002</v>
      </c>
      <c r="I9" s="259"/>
    </row>
    <row r="10" spans="2:9" ht="15" customHeight="1">
      <c r="B10" s="243">
        <v>2</v>
      </c>
      <c r="C10" s="7" t="s">
        <v>8</v>
      </c>
      <c r="D10" s="296">
        <v>4463994.3309599999</v>
      </c>
      <c r="E10" s="296">
        <v>4512978.3240200002</v>
      </c>
      <c r="F10" s="297">
        <v>4400501.6425299998</v>
      </c>
      <c r="G10" s="297">
        <v>4159192.2377600004</v>
      </c>
      <c r="H10" s="297">
        <v>4091817.2963800002</v>
      </c>
    </row>
    <row r="11" spans="2:9" ht="15" customHeight="1">
      <c r="B11" s="243">
        <v>3</v>
      </c>
      <c r="C11" s="7" t="s">
        <v>9</v>
      </c>
      <c r="D11" s="296">
        <v>4463994.3309599999</v>
      </c>
      <c r="E11" s="296">
        <v>4512978.3240200002</v>
      </c>
      <c r="F11" s="297">
        <v>4400501.6425299998</v>
      </c>
      <c r="G11" s="297">
        <v>4159192.2377600004</v>
      </c>
      <c r="H11" s="297">
        <v>4091817.2963800002</v>
      </c>
    </row>
    <row r="12" spans="2:9" ht="15" customHeight="1">
      <c r="B12" s="244" t="s">
        <v>10</v>
      </c>
      <c r="C12" s="7" t="s">
        <v>11</v>
      </c>
      <c r="D12" s="306">
        <v>0</v>
      </c>
      <c r="E12" s="372">
        <v>0</v>
      </c>
      <c r="F12" s="297">
        <v>0</v>
      </c>
      <c r="G12" s="297">
        <v>0</v>
      </c>
      <c r="H12" s="297">
        <v>0</v>
      </c>
    </row>
    <row r="13" spans="2:9" ht="15" customHeight="1">
      <c r="B13" s="244" t="s">
        <v>12</v>
      </c>
      <c r="C13" s="7" t="s">
        <v>13</v>
      </c>
      <c r="D13" s="306">
        <v>0</v>
      </c>
      <c r="E13" s="296">
        <v>0</v>
      </c>
      <c r="F13" s="297">
        <v>0</v>
      </c>
      <c r="G13" s="297">
        <v>0</v>
      </c>
      <c r="H13" s="297">
        <v>0</v>
      </c>
    </row>
    <row r="14" spans="2:9" ht="15" customHeight="1">
      <c r="B14" s="346" t="s">
        <v>14</v>
      </c>
      <c r="C14" s="347"/>
      <c r="D14" s="348"/>
      <c r="E14" s="348"/>
      <c r="F14" s="348"/>
      <c r="G14" s="348"/>
      <c r="H14" s="351"/>
    </row>
    <row r="15" spans="2:9" ht="15" customHeight="1">
      <c r="B15" s="243">
        <v>4</v>
      </c>
      <c r="C15" s="7" t="s">
        <v>15</v>
      </c>
      <c r="D15" s="296">
        <v>25488200.283659998</v>
      </c>
      <c r="E15" s="296">
        <v>21122969.643539999</v>
      </c>
      <c r="F15" s="297">
        <v>20399421.812240001</v>
      </c>
      <c r="G15" s="297">
        <v>19704008.67154</v>
      </c>
      <c r="H15" s="297">
        <v>19274060.963089999</v>
      </c>
      <c r="I15" s="259"/>
    </row>
    <row r="16" spans="2:9" ht="15" customHeight="1">
      <c r="B16" s="346" t="s">
        <v>123</v>
      </c>
      <c r="C16" s="347"/>
      <c r="D16" s="348"/>
      <c r="E16" s="348"/>
      <c r="F16" s="348"/>
      <c r="G16" s="348"/>
      <c r="H16" s="351"/>
    </row>
    <row r="17" spans="2:8" ht="15" customHeight="1">
      <c r="B17" s="243">
        <v>5</v>
      </c>
      <c r="C17" s="7" t="s">
        <v>16</v>
      </c>
      <c r="D17" s="298">
        <v>0.17513964427773984</v>
      </c>
      <c r="E17" s="298">
        <v>0.21365264449926416</v>
      </c>
      <c r="F17" s="299">
        <v>0.21571697879640997</v>
      </c>
      <c r="G17" s="299">
        <v>0.21108355701078421</v>
      </c>
      <c r="H17" s="299">
        <v>0.16607213858291323</v>
      </c>
    </row>
    <row r="18" spans="2:8" ht="15" customHeight="1">
      <c r="B18" s="243">
        <v>6</v>
      </c>
      <c r="C18" s="7" t="s">
        <v>17</v>
      </c>
      <c r="D18" s="298">
        <v>0.17513964427773984</v>
      </c>
      <c r="E18" s="298">
        <v>0.21365264449926416</v>
      </c>
      <c r="F18" s="299">
        <v>0.21571697879640997</v>
      </c>
      <c r="G18" s="299">
        <v>0.21108355701078421</v>
      </c>
      <c r="H18" s="299">
        <v>0.16607213858291323</v>
      </c>
    </row>
    <row r="19" spans="2:8" ht="15" customHeight="1">
      <c r="B19" s="243">
        <v>7</v>
      </c>
      <c r="C19" s="7" t="s">
        <v>18</v>
      </c>
      <c r="D19" s="298">
        <v>0.17513964427773984</v>
      </c>
      <c r="E19" s="298">
        <v>0.21365264449926416</v>
      </c>
      <c r="F19" s="299">
        <v>0.21571697879640997</v>
      </c>
      <c r="G19" s="299">
        <v>0.21108355701078421</v>
      </c>
      <c r="H19" s="299">
        <v>0.16607213858291323</v>
      </c>
    </row>
    <row r="20" spans="2:8" ht="15" customHeight="1">
      <c r="B20" s="346" t="s">
        <v>124</v>
      </c>
      <c r="C20" s="347"/>
      <c r="D20" s="348"/>
      <c r="E20" s="348"/>
      <c r="F20" s="348"/>
      <c r="G20" s="348"/>
      <c r="H20" s="351"/>
    </row>
    <row r="21" spans="2:8" ht="15" customHeight="1">
      <c r="B21" s="243">
        <v>8</v>
      </c>
      <c r="C21" s="7" t="s">
        <v>19</v>
      </c>
      <c r="D21" s="300">
        <v>2.4999999999941149E-2</v>
      </c>
      <c r="E21" s="300">
        <v>2.5000000000071011E-2</v>
      </c>
      <c r="F21" s="301">
        <v>2.5000000000196081E-2</v>
      </c>
      <c r="G21" s="301">
        <v>2.5000000000076128E-2</v>
      </c>
      <c r="H21" s="301">
        <v>2.5000000000142679E-2</v>
      </c>
    </row>
    <row r="22" spans="2:8" ht="15" customHeight="1">
      <c r="B22" s="243">
        <v>9</v>
      </c>
      <c r="C22" s="7" t="s">
        <v>20</v>
      </c>
      <c r="D22" s="302"/>
      <c r="E22" s="302">
        <v>0</v>
      </c>
      <c r="F22" s="303">
        <v>0</v>
      </c>
      <c r="G22" s="303">
        <v>0</v>
      </c>
      <c r="H22" s="303">
        <v>0</v>
      </c>
    </row>
    <row r="23" spans="2:8" ht="15" customHeight="1">
      <c r="B23" s="243">
        <v>10</v>
      </c>
      <c r="C23" s="7" t="s">
        <v>21</v>
      </c>
      <c r="D23" s="302"/>
      <c r="E23" s="302">
        <v>0</v>
      </c>
      <c r="F23" s="303">
        <v>0</v>
      </c>
      <c r="G23" s="303">
        <v>0</v>
      </c>
      <c r="H23" s="303">
        <v>0</v>
      </c>
    </row>
    <row r="24" spans="2:8" ht="15" customHeight="1">
      <c r="B24" s="243">
        <v>11</v>
      </c>
      <c r="C24" s="7" t="s">
        <v>22</v>
      </c>
      <c r="D24" s="300">
        <v>2.4999999999941149E-2</v>
      </c>
      <c r="E24" s="304">
        <v>2.5000000000071011E-2</v>
      </c>
      <c r="F24" s="305">
        <v>2.5000000000196081E-2</v>
      </c>
      <c r="G24" s="305">
        <v>2.5000000000076128E-2</v>
      </c>
      <c r="H24" s="305">
        <v>2.5000000000142679E-2</v>
      </c>
    </row>
    <row r="25" spans="2:8" ht="15" customHeight="1">
      <c r="B25" s="243">
        <v>12</v>
      </c>
      <c r="C25" s="7" t="s">
        <v>23</v>
      </c>
      <c r="D25" s="302">
        <v>8.3590729239752276E-2</v>
      </c>
      <c r="E25" s="302">
        <v>0.11707895907175771</v>
      </c>
      <c r="F25" s="303">
        <v>0.12091110317646589</v>
      </c>
      <c r="G25" s="303">
        <v>0.11775563321799211</v>
      </c>
      <c r="H25" s="303">
        <v>0.10863816059780212</v>
      </c>
    </row>
    <row r="26" spans="2:8" ht="15" customHeight="1">
      <c r="B26" s="346" t="s">
        <v>24</v>
      </c>
      <c r="C26" s="347"/>
      <c r="D26" s="349"/>
      <c r="E26" s="349"/>
      <c r="F26" s="349"/>
      <c r="G26" s="349"/>
      <c r="H26" s="350"/>
    </row>
    <row r="27" spans="2:8" ht="15" customHeight="1">
      <c r="B27" s="243">
        <v>13</v>
      </c>
      <c r="C27" s="7" t="s">
        <v>25</v>
      </c>
      <c r="D27" s="296">
        <v>28181165.786740001</v>
      </c>
      <c r="E27" s="296">
        <v>26817411.676729999</v>
      </c>
      <c r="F27" s="297">
        <v>26025777.765530001</v>
      </c>
      <c r="G27" s="297">
        <v>24637761.74413</v>
      </c>
      <c r="H27" s="297">
        <v>24137667.5515</v>
      </c>
    </row>
    <row r="28" spans="2:8" ht="15" customHeight="1">
      <c r="B28" s="243">
        <v>14</v>
      </c>
      <c r="C28" s="7" t="s">
        <v>125</v>
      </c>
      <c r="D28" s="302">
        <v>0.15840000000000001</v>
      </c>
      <c r="E28" s="302">
        <v>0.16830000000000001</v>
      </c>
      <c r="F28" s="303">
        <v>0.1691</v>
      </c>
      <c r="G28" s="303">
        <v>0.16880000000000001</v>
      </c>
      <c r="H28" s="303">
        <v>0.16950000000000001</v>
      </c>
    </row>
    <row r="29" spans="2:8" ht="15" customHeight="1">
      <c r="B29" s="346" t="s">
        <v>26</v>
      </c>
      <c r="C29" s="347"/>
      <c r="D29" s="348"/>
      <c r="E29" s="348"/>
      <c r="F29" s="348"/>
      <c r="G29" s="348"/>
      <c r="H29" s="350"/>
    </row>
    <row r="30" spans="2:8" ht="15" customHeight="1">
      <c r="B30" s="243">
        <v>15</v>
      </c>
      <c r="C30" s="7" t="s">
        <v>27</v>
      </c>
      <c r="D30" s="306">
        <v>0</v>
      </c>
      <c r="E30" s="296">
        <v>0</v>
      </c>
      <c r="F30" s="297">
        <v>0</v>
      </c>
      <c r="G30" s="297">
        <v>0</v>
      </c>
      <c r="H30" s="297">
        <v>0</v>
      </c>
    </row>
    <row r="31" spans="2:8" ht="15" customHeight="1">
      <c r="B31" s="243">
        <v>16</v>
      </c>
      <c r="C31" s="7" t="s">
        <v>28</v>
      </c>
      <c r="D31" s="306">
        <v>0</v>
      </c>
      <c r="E31" s="296">
        <v>0</v>
      </c>
      <c r="F31" s="297">
        <v>0</v>
      </c>
      <c r="G31" s="297">
        <v>0</v>
      </c>
      <c r="H31" s="297">
        <v>0</v>
      </c>
    </row>
    <row r="32" spans="2:8" ht="15" customHeight="1">
      <c r="B32" s="243">
        <v>17</v>
      </c>
      <c r="C32" s="7" t="s">
        <v>29</v>
      </c>
      <c r="D32" s="306">
        <v>0</v>
      </c>
      <c r="E32" s="296">
        <v>0</v>
      </c>
      <c r="F32" s="297">
        <v>0</v>
      </c>
      <c r="G32" s="297">
        <v>0</v>
      </c>
      <c r="H32" s="297">
        <v>0</v>
      </c>
    </row>
    <row r="33" spans="2:8" ht="15" customHeight="1">
      <c r="B33" s="346" t="s">
        <v>30</v>
      </c>
      <c r="C33" s="347"/>
      <c r="D33" s="348"/>
      <c r="E33" s="348"/>
      <c r="F33" s="348"/>
      <c r="G33" s="348"/>
      <c r="H33" s="350"/>
    </row>
    <row r="34" spans="2:8" ht="15" customHeight="1">
      <c r="B34" s="243">
        <v>18</v>
      </c>
      <c r="C34" s="7" t="s">
        <v>31</v>
      </c>
      <c r="D34" s="306">
        <v>0</v>
      </c>
      <c r="E34" s="296">
        <v>0</v>
      </c>
      <c r="F34" s="297">
        <v>0</v>
      </c>
      <c r="G34" s="297">
        <v>0</v>
      </c>
      <c r="H34" s="297">
        <v>0</v>
      </c>
    </row>
    <row r="35" spans="2:8" ht="15" customHeight="1">
      <c r="B35" s="243">
        <v>19</v>
      </c>
      <c r="C35" s="7" t="s">
        <v>32</v>
      </c>
      <c r="D35" s="306">
        <v>0</v>
      </c>
      <c r="E35" s="296">
        <v>0</v>
      </c>
      <c r="F35" s="297">
        <v>0</v>
      </c>
      <c r="G35" s="297">
        <v>0</v>
      </c>
      <c r="H35" s="297">
        <v>0</v>
      </c>
    </row>
    <row r="36" spans="2:8" ht="15" customHeight="1" thickBot="1">
      <c r="B36" s="312">
        <v>20</v>
      </c>
      <c r="C36" s="313" t="s">
        <v>33</v>
      </c>
      <c r="D36" s="314">
        <v>0</v>
      </c>
      <c r="E36" s="315">
        <v>0</v>
      </c>
      <c r="F36" s="316">
        <v>0</v>
      </c>
      <c r="G36" s="316">
        <v>0</v>
      </c>
      <c r="H36" s="316">
        <v>0</v>
      </c>
    </row>
    <row r="37" spans="2:8" ht="15" thickTop="1">
      <c r="B37" s="8"/>
      <c r="C37" s="9"/>
      <c r="D37" s="10"/>
      <c r="E37" s="11"/>
      <c r="F37" s="11"/>
      <c r="G37" s="11"/>
      <c r="H37" s="11"/>
    </row>
    <row r="38" spans="2:8">
      <c r="B38" s="394" t="s">
        <v>34</v>
      </c>
      <c r="C38" s="394"/>
      <c r="D38" s="15"/>
      <c r="E38" s="392"/>
      <c r="F38" s="16"/>
      <c r="G38" s="17"/>
      <c r="H38" s="18"/>
    </row>
    <row r="39" spans="2:8" ht="5.15" customHeight="1">
      <c r="B39" s="19"/>
      <c r="C39" s="20"/>
      <c r="D39" s="21"/>
      <c r="E39" s="253"/>
      <c r="F39" s="23"/>
      <c r="G39" s="12"/>
      <c r="H39" s="13"/>
    </row>
    <row r="40" spans="2:8" ht="60" customHeight="1">
      <c r="B40" s="395"/>
      <c r="C40" s="395"/>
      <c r="D40" s="395"/>
      <c r="E40" s="395"/>
      <c r="F40" s="395"/>
      <c r="G40" s="395"/>
      <c r="H40" s="395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79998168889431442"/>
    <pageSetUpPr fitToPage="1"/>
  </sheetPr>
  <dimension ref="A1:E13"/>
  <sheetViews>
    <sheetView showGridLines="0" workbookViewId="0">
      <selection activeCell="D34" sqref="D34"/>
    </sheetView>
  </sheetViews>
  <sheetFormatPr defaultColWidth="9.1796875" defaultRowHeight="10"/>
  <cols>
    <col min="1" max="1" width="3.1796875" style="144" customWidth="1"/>
    <col min="2" max="2" width="67" style="129" customWidth="1"/>
    <col min="3" max="4" width="15.453125" style="129" customWidth="1"/>
    <col min="5" max="5" width="3.1796875" style="129" customWidth="1"/>
    <col min="6" max="16384" width="9.1796875" style="129"/>
  </cols>
  <sheetData>
    <row r="1" spans="1:5" s="102" customFormat="1">
      <c r="A1" s="133"/>
      <c r="B1" s="118"/>
      <c r="E1" s="118"/>
    </row>
    <row r="2" spans="1:5" s="102" customFormat="1" ht="15" customHeight="1">
      <c r="A2" s="133"/>
      <c r="B2" s="89" t="s">
        <v>71</v>
      </c>
      <c r="C2" s="88"/>
      <c r="D2" s="88"/>
      <c r="E2" s="132"/>
    </row>
    <row r="3" spans="1:5" s="102" customFormat="1" ht="5.15" customHeight="1">
      <c r="A3" s="133"/>
      <c r="C3" s="132"/>
      <c r="D3" s="132"/>
      <c r="E3" s="132"/>
    </row>
    <row r="4" spans="1:5" s="134" customFormat="1" ht="24" customHeight="1">
      <c r="A4" s="136"/>
      <c r="B4" s="427" t="s">
        <v>133</v>
      </c>
      <c r="C4" s="428"/>
      <c r="D4" s="428"/>
      <c r="E4" s="163"/>
    </row>
    <row r="5" spans="1:5" ht="5.15" customHeight="1">
      <c r="A5" s="162"/>
      <c r="B5" s="161"/>
      <c r="C5" s="161"/>
      <c r="D5" s="161"/>
      <c r="E5" s="161"/>
    </row>
    <row r="6" spans="1:5" s="131" customFormat="1" ht="12" customHeight="1">
      <c r="A6" s="160"/>
      <c r="B6" s="432" t="s">
        <v>143</v>
      </c>
      <c r="C6" s="434" t="s">
        <v>170</v>
      </c>
      <c r="D6" s="435"/>
      <c r="E6" s="159"/>
    </row>
    <row r="7" spans="1:5" s="130" customFormat="1" ht="12" customHeight="1">
      <c r="A7" s="158"/>
      <c r="B7" s="433"/>
      <c r="C7" s="436" t="s">
        <v>142</v>
      </c>
      <c r="D7" s="438" t="s">
        <v>73</v>
      </c>
      <c r="E7" s="157"/>
    </row>
    <row r="8" spans="1:5" s="131" customFormat="1" ht="13.5" customHeight="1">
      <c r="A8" s="156"/>
      <c r="B8" s="433"/>
      <c r="C8" s="437"/>
      <c r="D8" s="439" t="s">
        <v>73</v>
      </c>
      <c r="E8" s="115"/>
    </row>
    <row r="9" spans="1:5" s="130" customFormat="1" ht="23" customHeight="1" thickBot="1">
      <c r="A9" s="155"/>
      <c r="B9" s="154" t="s">
        <v>72</v>
      </c>
      <c r="C9" s="368">
        <v>591562.12319999957</v>
      </c>
      <c r="D9" s="368">
        <v>6545.97966</v>
      </c>
      <c r="E9" s="151"/>
    </row>
    <row r="10" spans="1:5" ht="13.5" customHeight="1" thickTop="1">
      <c r="A10" s="153"/>
      <c r="B10" s="152"/>
      <c r="C10" s="151"/>
      <c r="D10" s="151"/>
      <c r="E10" s="151"/>
    </row>
    <row r="11" spans="1:5" s="146" customFormat="1" ht="12" customHeight="1">
      <c r="A11" s="132"/>
      <c r="B11" s="431"/>
      <c r="C11" s="431"/>
      <c r="D11" s="150"/>
      <c r="E11" s="149"/>
    </row>
    <row r="12" spans="1:5" s="146" customFormat="1" ht="12" customHeight="1">
      <c r="A12" s="148"/>
      <c r="B12" s="147"/>
      <c r="C12" s="147"/>
      <c r="D12" s="147"/>
      <c r="E12" s="147"/>
    </row>
    <row r="13" spans="1:5" ht="12" customHeight="1">
      <c r="B13" s="145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79998168889431442"/>
  </sheetPr>
  <dimension ref="A1:G108"/>
  <sheetViews>
    <sheetView showGridLines="0" workbookViewId="0">
      <selection activeCell="G24" sqref="G24"/>
    </sheetView>
  </sheetViews>
  <sheetFormatPr defaultColWidth="9.1796875" defaultRowHeight="25" customHeight="1"/>
  <cols>
    <col min="1" max="1" width="3.1796875" style="161" customWidth="1"/>
    <col min="2" max="2" width="69.26953125" style="129" customWidth="1"/>
    <col min="3" max="3" width="25.453125" style="166" customWidth="1"/>
    <col min="4" max="4" width="2" style="165" customWidth="1"/>
    <col min="5" max="16384" width="9.1796875" style="164"/>
  </cols>
  <sheetData>
    <row r="1" spans="1:7" s="102" customFormat="1" ht="10">
      <c r="A1" s="133"/>
      <c r="B1" s="118"/>
      <c r="D1" s="165"/>
    </row>
    <row r="2" spans="1:7" s="102" customFormat="1" ht="15" customHeight="1">
      <c r="A2" s="133"/>
      <c r="B2" s="89" t="s">
        <v>71</v>
      </c>
      <c r="C2" s="88"/>
      <c r="D2" s="165"/>
    </row>
    <row r="3" spans="1:7" s="102" customFormat="1" ht="4" customHeight="1">
      <c r="A3" s="133"/>
      <c r="B3" s="132"/>
      <c r="C3" s="132"/>
      <c r="D3" s="165"/>
    </row>
    <row r="4" spans="1:7" s="102" customFormat="1" ht="15" customHeight="1">
      <c r="A4" s="133"/>
      <c r="B4" s="427" t="s">
        <v>144</v>
      </c>
      <c r="C4" s="440"/>
      <c r="D4" s="165"/>
    </row>
    <row r="5" spans="1:7" ht="5.15" customHeight="1">
      <c r="A5" s="180"/>
      <c r="B5" s="179"/>
      <c r="C5" s="178"/>
    </row>
    <row r="6" spans="1:7" s="174" customFormat="1" ht="15" customHeight="1">
      <c r="A6" s="177"/>
      <c r="B6" s="143"/>
      <c r="C6" s="176" t="s">
        <v>173</v>
      </c>
      <c r="D6" s="175"/>
    </row>
    <row r="7" spans="1:7" ht="15" customHeight="1">
      <c r="A7" s="169"/>
      <c r="B7" s="173" t="s">
        <v>145</v>
      </c>
      <c r="C7" s="369">
        <v>0.122</v>
      </c>
    </row>
    <row r="8" spans="1:7" ht="15" customHeight="1" thickBot="1">
      <c r="A8" s="169"/>
      <c r="B8" s="172" t="s">
        <v>146</v>
      </c>
      <c r="C8" s="370">
        <v>0.43</v>
      </c>
    </row>
    <row r="9" spans="1:7" ht="13.5" customHeight="1" thickTop="1">
      <c r="A9" s="169"/>
      <c r="B9" s="171"/>
      <c r="C9" s="170"/>
    </row>
    <row r="10" spans="1:7" ht="12" customHeight="1">
      <c r="A10" s="169"/>
      <c r="B10" s="431"/>
      <c r="C10" s="431"/>
    </row>
    <row r="11" spans="1:7" ht="12" customHeight="1">
      <c r="A11" s="168"/>
      <c r="B11" s="168"/>
      <c r="C11" s="167"/>
    </row>
    <row r="13" spans="1:7" ht="25" customHeight="1">
      <c r="G13" s="260"/>
    </row>
    <row r="18" spans="7:7" ht="25" customHeight="1">
      <c r="G18" s="260"/>
    </row>
    <row r="23" spans="7:7" ht="25" customHeight="1">
      <c r="G23" s="260"/>
    </row>
    <row r="28" spans="7:7" ht="25" customHeight="1">
      <c r="G28" s="260"/>
    </row>
    <row r="33" spans="7:7" ht="25" customHeight="1">
      <c r="G33" s="260"/>
    </row>
    <row r="38" spans="7:7" ht="25" customHeight="1">
      <c r="G38" s="260"/>
    </row>
    <row r="43" spans="7:7" ht="25" customHeight="1">
      <c r="G43" s="260"/>
    </row>
    <row r="48" spans="7:7" ht="25" customHeight="1">
      <c r="G48" s="260"/>
    </row>
    <row r="53" spans="7:7" ht="25" customHeight="1">
      <c r="G53" s="260"/>
    </row>
    <row r="58" spans="7:7" ht="25" customHeight="1">
      <c r="G58" s="260"/>
    </row>
    <row r="63" spans="7:7" ht="25" customHeight="1">
      <c r="G63" s="260"/>
    </row>
    <row r="68" spans="7:7" ht="25" customHeight="1">
      <c r="G68" s="260"/>
    </row>
    <row r="73" spans="7:7" ht="25" customHeight="1">
      <c r="G73" s="260"/>
    </row>
    <row r="78" spans="7:7" ht="25" customHeight="1">
      <c r="G78" s="260"/>
    </row>
    <row r="83" spans="7:7" ht="25" customHeight="1">
      <c r="G83" s="260"/>
    </row>
    <row r="88" spans="7:7" ht="25" customHeight="1">
      <c r="G88" s="260"/>
    </row>
    <row r="93" spans="7:7" ht="25" customHeight="1">
      <c r="G93" s="260"/>
    </row>
    <row r="98" spans="7:7" ht="25" customHeight="1">
      <c r="G98" s="260"/>
    </row>
    <row r="103" spans="7:7" ht="25" customHeight="1">
      <c r="G103" s="260"/>
    </row>
    <row r="108" spans="7:7" ht="25" customHeight="1">
      <c r="G108" s="260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I43"/>
  <sheetViews>
    <sheetView showGridLines="0" zoomScaleNormal="100" workbookViewId="0">
      <selection activeCell="I17" sqref="I17"/>
    </sheetView>
  </sheetViews>
  <sheetFormatPr defaultColWidth="9.1796875" defaultRowHeight="10"/>
  <cols>
    <col min="1" max="1" width="3.1796875" style="65" customWidth="1"/>
    <col min="2" max="2" width="3.54296875" style="66" customWidth="1"/>
    <col min="3" max="3" width="79" style="58" customWidth="1"/>
    <col min="4" max="5" width="15.7265625" style="28" customWidth="1"/>
    <col min="6" max="6" width="15.7265625" style="67" customWidth="1"/>
    <col min="7" max="7" width="0.81640625" style="26" customWidth="1"/>
    <col min="8" max="9" width="11.26953125" style="28" bestFit="1" customWidth="1"/>
    <col min="10" max="16384" width="9.1796875" style="28"/>
  </cols>
  <sheetData>
    <row r="2" spans="1:8" ht="15" customHeight="1">
      <c r="A2" s="25"/>
      <c r="B2" s="135" t="s">
        <v>35</v>
      </c>
      <c r="C2" s="135"/>
      <c r="D2" s="135"/>
      <c r="E2" s="135"/>
      <c r="F2" s="135"/>
      <c r="H2" s="27"/>
    </row>
    <row r="3" spans="1:8" s="26" customFormat="1" ht="5.15" customHeight="1">
      <c r="A3" s="25"/>
      <c r="F3" s="29"/>
      <c r="G3" s="30"/>
    </row>
    <row r="4" spans="1:8" s="27" customFormat="1" ht="13.5" customHeight="1">
      <c r="A4" s="31"/>
      <c r="B4" s="1"/>
      <c r="C4" s="1"/>
      <c r="D4" s="362" t="s">
        <v>1</v>
      </c>
      <c r="E4" s="363" t="s">
        <v>2</v>
      </c>
      <c r="F4" s="352" t="s">
        <v>37</v>
      </c>
      <c r="G4" s="32"/>
    </row>
    <row r="5" spans="1:8" s="27" customFormat="1" ht="13.5" customHeight="1">
      <c r="A5" s="33"/>
      <c r="B5" s="35"/>
      <c r="C5" s="35"/>
      <c r="D5" s="398" t="s">
        <v>36</v>
      </c>
      <c r="E5" s="399"/>
      <c r="F5" s="396" t="s">
        <v>100</v>
      </c>
      <c r="G5" s="36"/>
    </row>
    <row r="6" spans="1:8" s="38" customFormat="1" ht="12" customHeight="1">
      <c r="A6" s="33"/>
      <c r="B6" s="35"/>
      <c r="C6" s="35"/>
      <c r="D6" s="398"/>
      <c r="E6" s="399"/>
      <c r="F6" s="397"/>
      <c r="G6" s="37"/>
    </row>
    <row r="7" spans="1:8" s="38" customFormat="1" ht="12" customHeight="1">
      <c r="A7" s="33"/>
      <c r="B7" s="35"/>
      <c r="C7" s="35"/>
      <c r="D7" s="364" t="s">
        <v>3</v>
      </c>
      <c r="E7" s="365" t="s">
        <v>38</v>
      </c>
      <c r="F7" s="263" t="s">
        <v>3</v>
      </c>
      <c r="G7" s="37"/>
    </row>
    <row r="8" spans="1:8" s="41" customFormat="1" ht="12" customHeight="1">
      <c r="A8" s="39"/>
      <c r="B8" s="401" t="s">
        <v>84</v>
      </c>
      <c r="C8" s="401"/>
      <c r="D8" s="353" t="s">
        <v>171</v>
      </c>
      <c r="E8" s="353" t="s">
        <v>167</v>
      </c>
      <c r="F8" s="353" t="s">
        <v>171</v>
      </c>
      <c r="G8" s="40"/>
      <c r="H8" s="38"/>
    </row>
    <row r="9" spans="1:8" s="4" customFormat="1" ht="3" customHeight="1">
      <c r="B9" s="2"/>
      <c r="C9" s="2"/>
      <c r="D9" s="5"/>
      <c r="E9" s="258"/>
      <c r="F9" s="3"/>
      <c r="G9" s="3"/>
      <c r="H9" s="3"/>
    </row>
    <row r="10" spans="1:8" s="54" customFormat="1" ht="15" customHeight="1">
      <c r="A10" s="354"/>
      <c r="B10" s="355">
        <v>1</v>
      </c>
      <c r="C10" s="356" t="s">
        <v>39</v>
      </c>
      <c r="D10" s="357">
        <v>20219903.500750002</v>
      </c>
      <c r="E10" s="357">
        <v>19189646.720070001</v>
      </c>
      <c r="F10" s="357">
        <f>D10*0.08</f>
        <v>1617592.2800600003</v>
      </c>
      <c r="H10" s="53"/>
    </row>
    <row r="11" spans="1:8" s="54" customFormat="1" ht="15" customHeight="1">
      <c r="A11" s="52"/>
      <c r="B11" s="243">
        <v>2</v>
      </c>
      <c r="C11" s="278" t="s">
        <v>113</v>
      </c>
      <c r="D11" s="307">
        <v>20219903.500750002</v>
      </c>
      <c r="E11" s="307">
        <v>19189646.720070001</v>
      </c>
      <c r="F11" s="308">
        <f>D11*0.08</f>
        <v>1617592.2800600003</v>
      </c>
      <c r="G11" s="53"/>
      <c r="H11" s="393"/>
    </row>
    <row r="12" spans="1:8" s="54" customFormat="1" ht="15" customHeight="1">
      <c r="A12" s="52"/>
      <c r="B12" s="243">
        <v>3</v>
      </c>
      <c r="C12" s="278" t="s">
        <v>114</v>
      </c>
      <c r="D12" s="309"/>
      <c r="E12" s="309">
        <v>0</v>
      </c>
      <c r="F12" s="310">
        <v>0</v>
      </c>
      <c r="G12" s="53"/>
    </row>
    <row r="13" spans="1:8" s="54" customFormat="1" ht="15" customHeight="1">
      <c r="A13" s="52"/>
      <c r="B13" s="243">
        <v>5</v>
      </c>
      <c r="C13" s="278" t="s">
        <v>115</v>
      </c>
      <c r="D13" s="309"/>
      <c r="E13" s="309">
        <v>0</v>
      </c>
      <c r="F13" s="310">
        <v>0</v>
      </c>
      <c r="G13" s="53"/>
    </row>
    <row r="14" spans="1:8" s="54" customFormat="1" ht="15" customHeight="1">
      <c r="A14" s="52"/>
      <c r="B14" s="355">
        <v>6</v>
      </c>
      <c r="C14" s="356" t="s">
        <v>40</v>
      </c>
      <c r="D14" s="357">
        <v>0</v>
      </c>
      <c r="E14" s="357">
        <v>0</v>
      </c>
      <c r="F14" s="357">
        <v>0</v>
      </c>
      <c r="G14" s="53"/>
    </row>
    <row r="15" spans="1:8" s="56" customFormat="1" ht="15" customHeight="1">
      <c r="A15" s="55"/>
      <c r="B15" s="243">
        <v>7</v>
      </c>
      <c r="C15" s="278" t="s">
        <v>41</v>
      </c>
      <c r="D15" s="309">
        <v>0</v>
      </c>
      <c r="E15" s="309">
        <v>0</v>
      </c>
      <c r="F15" s="310">
        <v>0</v>
      </c>
      <c r="G15" s="53"/>
    </row>
    <row r="16" spans="1:8" s="56" customFormat="1" ht="15" customHeight="1">
      <c r="A16" s="55"/>
      <c r="B16" s="243" t="s">
        <v>42</v>
      </c>
      <c r="C16" s="278" t="s">
        <v>43</v>
      </c>
      <c r="D16" s="309">
        <v>0</v>
      </c>
      <c r="E16" s="309">
        <v>0</v>
      </c>
      <c r="F16" s="310">
        <v>0</v>
      </c>
      <c r="G16" s="53"/>
    </row>
    <row r="17" spans="1:9" s="56" customFormat="1" ht="15" customHeight="1">
      <c r="A17" s="57"/>
      <c r="B17" s="243">
        <v>9</v>
      </c>
      <c r="C17" s="278" t="s">
        <v>116</v>
      </c>
      <c r="D17" s="309">
        <v>0</v>
      </c>
      <c r="E17" s="309">
        <v>0</v>
      </c>
      <c r="F17" s="310">
        <v>0</v>
      </c>
      <c r="G17" s="53"/>
    </row>
    <row r="18" spans="1:9" s="56" customFormat="1" ht="15" customHeight="1">
      <c r="A18" s="55"/>
      <c r="B18" s="264">
        <v>12</v>
      </c>
      <c r="C18" s="48" t="s">
        <v>44</v>
      </c>
      <c r="D18" s="49">
        <v>0</v>
      </c>
      <c r="E18" s="49">
        <v>0</v>
      </c>
      <c r="F18" s="49">
        <v>0</v>
      </c>
      <c r="G18" s="53"/>
    </row>
    <row r="19" spans="1:9" s="56" customFormat="1" ht="15" customHeight="1">
      <c r="A19" s="55"/>
      <c r="B19" s="264">
        <v>13</v>
      </c>
      <c r="C19" s="48" t="s">
        <v>45</v>
      </c>
      <c r="D19" s="49">
        <v>0</v>
      </c>
      <c r="E19" s="49">
        <v>0</v>
      </c>
      <c r="F19" s="49">
        <v>0</v>
      </c>
      <c r="G19" s="53"/>
    </row>
    <row r="20" spans="1:9" s="54" customFormat="1" ht="15" customHeight="1">
      <c r="A20" s="52"/>
      <c r="B20" s="264">
        <v>14</v>
      </c>
      <c r="C20" s="48" t="s">
        <v>46</v>
      </c>
      <c r="D20" s="49">
        <v>0</v>
      </c>
      <c r="E20" s="49">
        <v>0</v>
      </c>
      <c r="F20" s="49">
        <v>0</v>
      </c>
      <c r="G20" s="53"/>
    </row>
    <row r="21" spans="1:9" s="56" customFormat="1" ht="15" customHeight="1">
      <c r="A21" s="55"/>
      <c r="B21" s="264">
        <v>16</v>
      </c>
      <c r="C21" s="48" t="s">
        <v>47</v>
      </c>
      <c r="D21" s="49">
        <v>0</v>
      </c>
      <c r="E21" s="49">
        <v>0</v>
      </c>
      <c r="F21" s="49">
        <v>0</v>
      </c>
      <c r="G21" s="53"/>
    </row>
    <row r="22" spans="1:9" s="51" customFormat="1" ht="15" customHeight="1">
      <c r="A22" s="47"/>
      <c r="B22" s="358">
        <v>20</v>
      </c>
      <c r="C22" s="356" t="s">
        <v>48</v>
      </c>
      <c r="D22" s="357">
        <v>3402776.6076599997</v>
      </c>
      <c r="E22" s="357">
        <v>67802.748219999994</v>
      </c>
      <c r="F22" s="357">
        <f>D22*0.08</f>
        <v>272222.12861279998</v>
      </c>
      <c r="G22" s="50"/>
      <c r="H22" s="245"/>
      <c r="I22" s="393"/>
    </row>
    <row r="23" spans="1:9" s="26" customFormat="1" ht="2.15" customHeight="1">
      <c r="A23" s="25"/>
      <c r="B23" s="265"/>
      <c r="F23" s="29"/>
      <c r="G23" s="30"/>
    </row>
    <row r="24" spans="1:9" s="54" customFormat="1" ht="15" customHeight="1">
      <c r="A24" s="52"/>
      <c r="B24" s="243">
        <v>21</v>
      </c>
      <c r="C24" s="278" t="s">
        <v>49</v>
      </c>
      <c r="D24" s="307">
        <v>3402776.6076599997</v>
      </c>
      <c r="E24" s="307">
        <v>67802.748219999994</v>
      </c>
      <c r="F24" s="308">
        <f>D24*0.08</f>
        <v>272222.12861279998</v>
      </c>
      <c r="G24" s="53"/>
    </row>
    <row r="25" spans="1:9" s="56" customFormat="1" ht="15" customHeight="1">
      <c r="A25" s="55"/>
      <c r="B25" s="243">
        <v>22</v>
      </c>
      <c r="C25" s="278" t="s">
        <v>50</v>
      </c>
      <c r="D25" s="307">
        <v>0</v>
      </c>
      <c r="E25" s="307">
        <v>0</v>
      </c>
      <c r="F25" s="311">
        <v>0</v>
      </c>
      <c r="G25" s="53"/>
    </row>
    <row r="26" spans="1:9" s="51" customFormat="1" ht="15" customHeight="1">
      <c r="A26" s="47"/>
      <c r="B26" s="246">
        <v>24</v>
      </c>
      <c r="C26" s="48" t="s">
        <v>51</v>
      </c>
      <c r="D26" s="49">
        <v>1865520.1752500001</v>
      </c>
      <c r="E26" s="49">
        <v>1865520.1752500001</v>
      </c>
      <c r="F26" s="359">
        <f>D26*0.08</f>
        <v>149241.61402000001</v>
      </c>
      <c r="G26" s="50"/>
    </row>
    <row r="27" spans="1:9" s="51" customFormat="1" ht="15" customHeight="1">
      <c r="A27" s="47"/>
      <c r="B27" s="246" t="s">
        <v>117</v>
      </c>
      <c r="C27" s="48" t="s">
        <v>119</v>
      </c>
      <c r="D27" s="49">
        <v>0</v>
      </c>
      <c r="E27" s="49">
        <v>0</v>
      </c>
      <c r="F27" s="359">
        <v>0</v>
      </c>
      <c r="G27" s="50"/>
    </row>
    <row r="28" spans="1:9" s="51" customFormat="1" ht="15" customHeight="1">
      <c r="A28" s="47"/>
      <c r="B28" s="358">
        <v>25</v>
      </c>
      <c r="C28" s="356" t="s">
        <v>118</v>
      </c>
      <c r="D28" s="357">
        <v>0</v>
      </c>
      <c r="E28" s="357">
        <v>0</v>
      </c>
      <c r="F28" s="360">
        <v>0</v>
      </c>
      <c r="G28" s="50"/>
    </row>
    <row r="29" spans="1:9" s="4" customFormat="1" ht="3" customHeight="1">
      <c r="B29" s="2"/>
      <c r="C29" s="2"/>
      <c r="D29" s="5"/>
      <c r="E29" s="5"/>
      <c r="F29" s="3"/>
      <c r="G29" s="3"/>
      <c r="H29" s="3"/>
    </row>
    <row r="30" spans="1:9" s="51" customFormat="1" ht="15" customHeight="1">
      <c r="A30" s="47"/>
      <c r="B30" s="358">
        <v>29</v>
      </c>
      <c r="C30" s="356" t="s">
        <v>127</v>
      </c>
      <c r="D30" s="357">
        <v>25488200.283659998</v>
      </c>
      <c r="E30" s="357">
        <v>21122969.643540002</v>
      </c>
      <c r="F30" s="357">
        <f>D30*0.08</f>
        <v>2039056.0226927998</v>
      </c>
      <c r="G30" s="50"/>
      <c r="H30" s="371"/>
      <c r="I30" s="371"/>
    </row>
    <row r="31" spans="1:9" s="58" customFormat="1" ht="15" customHeight="1" thickBot="1">
      <c r="A31" s="52"/>
      <c r="B31" s="402"/>
      <c r="C31" s="402"/>
      <c r="D31" s="402"/>
      <c r="E31" s="402"/>
      <c r="F31" s="361"/>
      <c r="G31" s="53"/>
    </row>
    <row r="32" spans="1:9" s="58" customFormat="1" ht="15" customHeight="1" thickTop="1">
      <c r="A32" s="52"/>
      <c r="B32" s="403"/>
      <c r="C32" s="403"/>
      <c r="D32" s="403"/>
      <c r="E32" s="403"/>
      <c r="F32" s="253"/>
      <c r="G32" s="53"/>
    </row>
    <row r="33" spans="1:8" s="58" customFormat="1" ht="15" customHeight="1">
      <c r="A33" s="52"/>
      <c r="B33" s="59"/>
      <c r="C33" s="59"/>
      <c r="D33" s="254"/>
      <c r="E33" s="254"/>
      <c r="F33" s="254"/>
      <c r="G33" s="53"/>
    </row>
    <row r="34" spans="1:8" s="51" customFormat="1" ht="15" customHeight="1">
      <c r="A34" s="47"/>
      <c r="B34" s="394" t="s">
        <v>34</v>
      </c>
      <c r="C34" s="394"/>
      <c r="D34" s="394"/>
      <c r="E34" s="394"/>
      <c r="F34" s="252"/>
      <c r="G34" s="50"/>
    </row>
    <row r="35" spans="1:8" s="58" customFormat="1" ht="5.15" customHeight="1">
      <c r="A35" s="52"/>
      <c r="B35" s="19"/>
      <c r="C35" s="20"/>
      <c r="D35" s="60"/>
      <c r="E35" s="22"/>
      <c r="F35" s="23"/>
      <c r="G35" s="53"/>
      <c r="H35" s="51"/>
    </row>
    <row r="36" spans="1:8" s="58" customFormat="1" ht="58.5" customHeight="1">
      <c r="A36" s="52"/>
      <c r="B36" s="400"/>
      <c r="C36" s="400"/>
      <c r="D36" s="400"/>
      <c r="E36" s="400"/>
      <c r="F36" s="400"/>
      <c r="G36" s="255"/>
      <c r="H36" s="51"/>
    </row>
    <row r="37" spans="1:8" ht="5.15" customHeight="1">
      <c r="A37" s="61"/>
      <c r="B37" s="62"/>
      <c r="C37" s="63"/>
      <c r="D37" s="64"/>
      <c r="E37" s="64"/>
      <c r="F37" s="64"/>
      <c r="G37" s="64"/>
      <c r="H37" s="51"/>
    </row>
    <row r="38" spans="1:8">
      <c r="D38" s="235"/>
      <c r="H38" s="51"/>
    </row>
    <row r="39" spans="1:8">
      <c r="H39" s="51"/>
    </row>
    <row r="40" spans="1:8">
      <c r="F40" s="28"/>
      <c r="H40" s="51"/>
    </row>
    <row r="41" spans="1:8">
      <c r="H41" s="51"/>
    </row>
    <row r="42" spans="1:8">
      <c r="H42" s="51"/>
    </row>
    <row r="43" spans="1:8">
      <c r="H43" s="51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4"/>
  <sheetViews>
    <sheetView showGridLines="0" view="pageBreakPreview" topLeftCell="A2" zoomScale="115" zoomScaleNormal="130" zoomScaleSheetLayoutView="115" workbookViewId="0">
      <selection activeCell="E10" sqref="E10"/>
    </sheetView>
  </sheetViews>
  <sheetFormatPr defaultColWidth="9.1796875" defaultRowHeight="10"/>
  <cols>
    <col min="1" max="1" width="3.1796875" style="182" customWidth="1"/>
    <col min="2" max="2" width="4.7265625" style="181" customWidth="1"/>
    <col min="3" max="3" width="56" style="181" customWidth="1"/>
    <col min="4" max="4" width="21.7265625" style="181" customWidth="1"/>
    <col min="5" max="5" width="7.7265625" style="181" customWidth="1"/>
    <col min="6" max="6" width="11.453125" style="181" bestFit="1" customWidth="1"/>
    <col min="7" max="7" width="3.26953125" style="181" customWidth="1"/>
    <col min="8" max="16384" width="9.1796875" style="181"/>
  </cols>
  <sheetData>
    <row r="1" spans="1:8" ht="11.25" customHeight="1"/>
    <row r="2" spans="1:8" s="198" customFormat="1" ht="15" customHeight="1">
      <c r="A2" s="214"/>
      <c r="B2" s="135" t="s">
        <v>85</v>
      </c>
      <c r="C2" s="213"/>
      <c r="D2" s="213"/>
      <c r="E2" s="181"/>
      <c r="F2" s="212"/>
      <c r="G2" s="165"/>
    </row>
    <row r="3" spans="1:8" s="198" customFormat="1" ht="5.15" customHeight="1">
      <c r="A3" s="211"/>
      <c r="B3" s="210"/>
      <c r="C3" s="210"/>
      <c r="D3" s="210"/>
      <c r="E3" s="210"/>
      <c r="F3" s="210"/>
      <c r="G3" s="210"/>
    </row>
    <row r="4" spans="1:8" s="205" customFormat="1" ht="12" customHeight="1">
      <c r="A4" s="209"/>
      <c r="B4" s="208"/>
      <c r="C4" s="208"/>
      <c r="D4" s="247" t="s">
        <v>1</v>
      </c>
      <c r="E4" s="206"/>
      <c r="F4" s="206"/>
      <c r="G4" s="206"/>
    </row>
    <row r="5" spans="1:8" s="205" customFormat="1" ht="12" customHeight="1">
      <c r="A5" s="209"/>
      <c r="B5" s="208"/>
      <c r="C5" s="208"/>
      <c r="D5" s="256" t="s">
        <v>170</v>
      </c>
      <c r="E5" s="207"/>
      <c r="F5" s="207"/>
      <c r="G5" s="206"/>
    </row>
    <row r="6" spans="1:8" s="202" customFormat="1" ht="13.5" customHeight="1">
      <c r="A6" s="204"/>
      <c r="B6" s="404" t="s">
        <v>84</v>
      </c>
      <c r="C6" s="404"/>
      <c r="D6" s="257" t="s">
        <v>101</v>
      </c>
      <c r="E6" s="192"/>
      <c r="F6" s="203"/>
      <c r="G6" s="203"/>
    </row>
    <row r="7" spans="1:8" s="4" customFormat="1" ht="3" customHeight="1">
      <c r="B7" s="2"/>
      <c r="C7" s="2"/>
      <c r="D7" s="5"/>
      <c r="E7" s="258"/>
      <c r="F7" s="3"/>
      <c r="G7" s="3"/>
      <c r="H7" s="3"/>
    </row>
    <row r="8" spans="1:8" s="196" customFormat="1" ht="15" customHeight="1">
      <c r="A8" s="187"/>
      <c r="B8" s="248">
        <v>1</v>
      </c>
      <c r="C8" s="35" t="s">
        <v>83</v>
      </c>
      <c r="D8" s="249">
        <f>SUM(D9:D12)</f>
        <v>52585.990250000003</v>
      </c>
      <c r="E8" s="194"/>
      <c r="F8" s="194"/>
      <c r="G8" s="197"/>
    </row>
    <row r="9" spans="1:8" s="198" customFormat="1" ht="15" customHeight="1">
      <c r="A9" s="201"/>
      <c r="B9" s="244" t="s">
        <v>82</v>
      </c>
      <c r="C9" s="278" t="s">
        <v>81</v>
      </c>
      <c r="D9" s="317">
        <v>52585.990250000003</v>
      </c>
      <c r="F9" s="200"/>
      <c r="G9" s="199"/>
    </row>
    <row r="10" spans="1:8" s="198" customFormat="1" ht="15" customHeight="1">
      <c r="A10" s="201"/>
      <c r="B10" s="244" t="s">
        <v>80</v>
      </c>
      <c r="C10" s="278" t="s">
        <v>79</v>
      </c>
      <c r="D10" s="317" t="s">
        <v>99</v>
      </c>
      <c r="E10" s="200"/>
      <c r="F10" s="200"/>
      <c r="G10" s="199"/>
    </row>
    <row r="11" spans="1:8" s="198" customFormat="1" ht="15" customHeight="1">
      <c r="A11" s="201"/>
      <c r="B11" s="244" t="s">
        <v>78</v>
      </c>
      <c r="C11" s="278" t="s">
        <v>77</v>
      </c>
      <c r="D11" s="317" t="s">
        <v>99</v>
      </c>
      <c r="E11" s="200"/>
      <c r="F11" s="200"/>
      <c r="G11" s="199"/>
    </row>
    <row r="12" spans="1:8" s="198" customFormat="1" ht="15" customHeight="1">
      <c r="A12" s="201"/>
      <c r="B12" s="244" t="s">
        <v>76</v>
      </c>
      <c r="C12" s="278" t="s">
        <v>75</v>
      </c>
      <c r="D12" s="317" t="s">
        <v>99</v>
      </c>
      <c r="E12" s="200"/>
      <c r="F12" s="200"/>
      <c r="G12" s="199"/>
    </row>
    <row r="13" spans="1:8" s="196" customFormat="1" ht="15" customHeight="1">
      <c r="A13" s="187"/>
      <c r="B13" s="248">
        <v>2</v>
      </c>
      <c r="C13" s="35" t="s">
        <v>128</v>
      </c>
      <c r="D13" s="249">
        <v>0</v>
      </c>
      <c r="E13" s="194"/>
      <c r="F13" s="194"/>
      <c r="G13" s="197"/>
    </row>
    <row r="14" spans="1:8" s="196" customFormat="1" ht="15" customHeight="1">
      <c r="A14" s="187"/>
      <c r="B14" s="248">
        <v>3</v>
      </c>
      <c r="C14" s="35" t="s">
        <v>129</v>
      </c>
      <c r="D14" s="249">
        <v>3350055.0536700003</v>
      </c>
      <c r="E14" s="194"/>
      <c r="F14" s="194"/>
      <c r="G14" s="197"/>
    </row>
    <row r="15" spans="1:8" s="196" customFormat="1" ht="15" customHeight="1">
      <c r="A15" s="187"/>
      <c r="B15" s="248">
        <v>4</v>
      </c>
      <c r="C15" s="35" t="s">
        <v>130</v>
      </c>
      <c r="D15" s="249">
        <v>0</v>
      </c>
      <c r="E15" s="194"/>
      <c r="F15" s="194"/>
      <c r="G15" s="197"/>
    </row>
    <row r="16" spans="1:8" s="196" customFormat="1" ht="15" customHeight="1">
      <c r="A16" s="187"/>
      <c r="B16" s="248">
        <v>5</v>
      </c>
      <c r="C16" s="35" t="s">
        <v>168</v>
      </c>
      <c r="D16" s="249">
        <v>0</v>
      </c>
      <c r="E16" s="194"/>
      <c r="F16" s="194"/>
      <c r="G16" s="197"/>
    </row>
    <row r="17" spans="1:8" s="196" customFormat="1" ht="15" customHeight="1">
      <c r="A17" s="187"/>
      <c r="B17" s="248">
        <v>6</v>
      </c>
      <c r="C17" s="35" t="s">
        <v>169</v>
      </c>
      <c r="D17" s="249">
        <v>135.56374</v>
      </c>
      <c r="E17" s="194"/>
      <c r="F17" s="194"/>
      <c r="G17" s="197"/>
    </row>
    <row r="18" spans="1:8" s="4" customFormat="1" ht="3" customHeight="1">
      <c r="B18" s="2"/>
      <c r="C18" s="2"/>
      <c r="D18" s="5"/>
      <c r="E18" s="258"/>
      <c r="F18" s="3"/>
      <c r="G18" s="3"/>
      <c r="H18" s="3"/>
    </row>
    <row r="19" spans="1:8" s="183" customFormat="1" ht="15" customHeight="1">
      <c r="A19" s="187"/>
      <c r="B19" s="318">
        <v>9</v>
      </c>
      <c r="C19" s="319" t="s">
        <v>74</v>
      </c>
      <c r="D19" s="320">
        <f>SUM(D13:D17,D8)</f>
        <v>3402776.6076600002</v>
      </c>
      <c r="E19" s="194"/>
      <c r="F19" s="194"/>
      <c r="G19" s="184"/>
    </row>
    <row r="20" spans="1:8" s="183" customFormat="1" ht="13.5" customHeight="1" thickBot="1">
      <c r="A20" s="187"/>
      <c r="B20" s="321"/>
      <c r="C20" s="322"/>
      <c r="D20" s="323"/>
      <c r="E20" s="194"/>
      <c r="F20" s="194"/>
      <c r="G20" s="184"/>
    </row>
    <row r="21" spans="1:8" s="191" customFormat="1" ht="13.5" customHeight="1" thickTop="1">
      <c r="A21" s="193"/>
      <c r="B21" s="394" t="s">
        <v>34</v>
      </c>
      <c r="C21" s="394"/>
      <c r="D21" s="252"/>
      <c r="E21" s="192"/>
      <c r="F21" s="192"/>
      <c r="G21" s="192"/>
    </row>
    <row r="22" spans="1:8" s="183" customFormat="1" ht="5.15" customHeight="1">
      <c r="A22" s="187"/>
      <c r="B22" s="36"/>
      <c r="C22" s="186"/>
      <c r="D22" s="185"/>
      <c r="E22" s="185"/>
      <c r="F22" s="185"/>
      <c r="G22" s="184"/>
    </row>
    <row r="23" spans="1:8" s="188" customFormat="1" ht="31.5" customHeight="1">
      <c r="A23" s="190"/>
      <c r="B23" s="405"/>
      <c r="C23" s="405"/>
      <c r="D23" s="405"/>
      <c r="E23" s="189"/>
      <c r="F23" s="189"/>
      <c r="G23" s="60"/>
    </row>
    <row r="24" spans="1:8" s="183" customFormat="1" ht="5.15" customHeight="1">
      <c r="A24" s="187"/>
      <c r="B24" s="36"/>
      <c r="C24" s="186"/>
      <c r="D24" s="185"/>
      <c r="E24" s="185"/>
      <c r="F24" s="185"/>
      <c r="G24" s="184"/>
    </row>
  </sheetData>
  <mergeCells count="3">
    <mergeCell ref="B6:C6"/>
    <mergeCell ref="B21:C21"/>
    <mergeCell ref="B23:D23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H16" sqref="H16"/>
    </sheetView>
  </sheetViews>
  <sheetFormatPr defaultColWidth="9.1796875" defaultRowHeight="10"/>
  <cols>
    <col min="1" max="1" width="3.1796875" style="215" customWidth="1"/>
    <col min="2" max="2" width="51.81640625" style="137" customWidth="1"/>
    <col min="3" max="6" width="12.7265625" style="137" customWidth="1"/>
    <col min="7" max="16384" width="9.1796875" style="118"/>
  </cols>
  <sheetData>
    <row r="1" spans="1:6" s="102" customFormat="1" ht="11.25" customHeight="1">
      <c r="A1" s="180"/>
      <c r="B1" s="137"/>
      <c r="C1" s="137"/>
      <c r="D1" s="137"/>
      <c r="E1" s="137"/>
      <c r="F1" s="137"/>
    </row>
    <row r="2" spans="1:6" ht="15" customHeight="1">
      <c r="A2" s="180"/>
      <c r="B2" s="135" t="s">
        <v>96</v>
      </c>
      <c r="C2" s="234"/>
      <c r="D2" s="234"/>
      <c r="E2" s="234"/>
      <c r="F2" s="234"/>
    </row>
    <row r="3" spans="1:6" s="232" customFormat="1" ht="5.15" customHeight="1">
      <c r="A3" s="233"/>
      <c r="B3" s="420"/>
      <c r="C3" s="420"/>
      <c r="D3" s="420"/>
      <c r="E3" s="420"/>
      <c r="F3" s="159"/>
    </row>
    <row r="4" spans="1:6" s="116" customFormat="1" ht="14.5" customHeight="1">
      <c r="A4" s="228"/>
      <c r="B4" s="34" t="s">
        <v>95</v>
      </c>
      <c r="C4" s="421" t="s">
        <v>94</v>
      </c>
      <c r="D4" s="422"/>
      <c r="E4" s="421" t="s">
        <v>93</v>
      </c>
      <c r="F4" s="422"/>
    </row>
    <row r="5" spans="1:6" s="116" customFormat="1" ht="14.5" customHeight="1">
      <c r="A5" s="228"/>
      <c r="B5" s="34"/>
      <c r="C5" s="274" t="s">
        <v>3</v>
      </c>
      <c r="D5" s="275" t="s">
        <v>38</v>
      </c>
      <c r="E5" s="276" t="s">
        <v>3</v>
      </c>
      <c r="F5" s="275" t="s">
        <v>38</v>
      </c>
    </row>
    <row r="6" spans="1:6" s="116" customFormat="1" ht="14.5" customHeight="1">
      <c r="A6" s="228"/>
      <c r="B6" s="231" t="s">
        <v>87</v>
      </c>
      <c r="C6" s="251" t="s">
        <v>171</v>
      </c>
      <c r="D6" s="251" t="s">
        <v>132</v>
      </c>
      <c r="E6" s="251" t="s">
        <v>171</v>
      </c>
      <c r="F6" s="251" t="s">
        <v>132</v>
      </c>
    </row>
    <row r="7" spans="1:6" s="105" customFormat="1" ht="14.5" customHeight="1">
      <c r="A7" s="230"/>
      <c r="B7" s="279" t="s">
        <v>97</v>
      </c>
      <c r="C7" s="287">
        <f>[1]irrbb1!$D$2/1000</f>
        <v>294361.05955000001</v>
      </c>
      <c r="D7" s="287">
        <v>327578.39730000001</v>
      </c>
      <c r="E7" s="287">
        <v>0</v>
      </c>
      <c r="F7" s="287">
        <v>11488.985140000001</v>
      </c>
    </row>
    <row r="8" spans="1:6" s="105" customFormat="1" ht="14.5" customHeight="1">
      <c r="A8" s="230"/>
      <c r="B8" s="279" t="s">
        <v>98</v>
      </c>
      <c r="C8" s="287">
        <v>0</v>
      </c>
      <c r="D8" s="287">
        <v>455993.88905</v>
      </c>
      <c r="E8" s="287">
        <f>[1]irrbb1!$D$8/1000</f>
        <v>146553.76902000001</v>
      </c>
      <c r="F8" s="287">
        <v>12309.754999999999</v>
      </c>
    </row>
    <row r="9" spans="1:6" s="105" customFormat="1" ht="14.5" customHeight="1">
      <c r="A9" s="230"/>
      <c r="B9" s="279" t="s">
        <v>92</v>
      </c>
      <c r="C9" s="288">
        <v>0</v>
      </c>
      <c r="D9" s="289">
        <v>0</v>
      </c>
      <c r="E9" s="294" t="s">
        <v>99</v>
      </c>
      <c r="F9" s="292" t="s">
        <v>99</v>
      </c>
    </row>
    <row r="10" spans="1:6" s="105" customFormat="1" ht="14.5" customHeight="1">
      <c r="A10" s="230"/>
      <c r="B10" s="279" t="s">
        <v>91</v>
      </c>
      <c r="C10" s="288">
        <v>0</v>
      </c>
      <c r="D10" s="289">
        <v>0</v>
      </c>
      <c r="E10" s="294" t="s">
        <v>99</v>
      </c>
      <c r="F10" s="292" t="s">
        <v>99</v>
      </c>
    </row>
    <row r="11" spans="1:6" s="105" customFormat="1" ht="14.5" customHeight="1">
      <c r="A11" s="230"/>
      <c r="B11" s="279" t="s">
        <v>90</v>
      </c>
      <c r="C11" s="288">
        <v>0</v>
      </c>
      <c r="D11" s="289">
        <v>0</v>
      </c>
      <c r="E11" s="294" t="s">
        <v>99</v>
      </c>
      <c r="F11" s="292" t="s">
        <v>99</v>
      </c>
    </row>
    <row r="12" spans="1:6" s="105" customFormat="1" ht="14.5" customHeight="1">
      <c r="A12" s="230"/>
      <c r="B12" s="280" t="s">
        <v>89</v>
      </c>
      <c r="C12" s="290">
        <v>0</v>
      </c>
      <c r="D12" s="291">
        <v>0</v>
      </c>
      <c r="E12" s="295" t="s">
        <v>99</v>
      </c>
      <c r="F12" s="293" t="s">
        <v>99</v>
      </c>
    </row>
    <row r="13" spans="1:6" s="105" customFormat="1" ht="14.5" customHeight="1">
      <c r="A13" s="230"/>
      <c r="B13" s="229" t="s">
        <v>88</v>
      </c>
      <c r="C13" s="287">
        <f>[1]irrbb1!$D$18/1000</f>
        <v>294361.05955000001</v>
      </c>
      <c r="D13" s="287">
        <v>455993.88905</v>
      </c>
      <c r="E13" s="287">
        <f>[1]irrbb1!$D$20/1000</f>
        <v>146553.76902000001</v>
      </c>
      <c r="F13" s="287">
        <v>12309.754999999999</v>
      </c>
    </row>
    <row r="14" spans="1:6" s="116" customFormat="1" ht="14.5" customHeight="1">
      <c r="A14" s="228"/>
      <c r="B14" s="34"/>
      <c r="C14" s="423" t="s">
        <v>3</v>
      </c>
      <c r="D14" s="415"/>
      <c r="E14" s="424" t="s">
        <v>38</v>
      </c>
      <c r="F14" s="415"/>
    </row>
    <row r="15" spans="1:6" s="112" customFormat="1" ht="14.5" customHeight="1">
      <c r="A15" s="227"/>
      <c r="B15" s="226" t="s">
        <v>87</v>
      </c>
      <c r="C15" s="414" t="s">
        <v>171</v>
      </c>
      <c r="D15" s="415"/>
      <c r="E15" s="414" t="s">
        <v>132</v>
      </c>
      <c r="F15" s="415"/>
    </row>
    <row r="16" spans="1:6" s="223" customFormat="1" ht="14.5" customHeight="1" thickBot="1">
      <c r="A16" s="225"/>
      <c r="B16" s="224" t="s">
        <v>86</v>
      </c>
      <c r="C16" s="416">
        <f>[1]irrbb1!$D$22/1000</f>
        <v>4463994.3309599999</v>
      </c>
      <c r="D16" s="417"/>
      <c r="E16" s="416">
        <v>4091817.2963800002</v>
      </c>
      <c r="F16" s="417"/>
    </row>
    <row r="17" spans="1:6" s="102" customFormat="1" ht="13.5" customHeight="1" thickTop="1">
      <c r="A17" s="216"/>
      <c r="B17" s="222"/>
      <c r="C17" s="221"/>
      <c r="D17" s="221"/>
      <c r="E17" s="221"/>
      <c r="F17" s="221"/>
    </row>
    <row r="18" spans="1:6" s="218" customFormat="1" ht="13.5" customHeight="1">
      <c r="A18" s="220"/>
      <c r="B18" s="418" t="s">
        <v>34</v>
      </c>
      <c r="C18" s="418"/>
      <c r="D18" s="219"/>
      <c r="E18" s="219"/>
      <c r="F18" s="219"/>
    </row>
    <row r="19" spans="1:6" s="102" customFormat="1" ht="4" customHeight="1">
      <c r="A19" s="216"/>
      <c r="B19" s="195"/>
      <c r="C19" s="195"/>
      <c r="D19" s="195"/>
      <c r="E19" s="195"/>
      <c r="F19" s="195"/>
    </row>
    <row r="20" spans="1:6" s="134" customFormat="1" ht="43.5" customHeight="1">
      <c r="A20" s="217"/>
      <c r="B20" s="419"/>
      <c r="C20" s="419"/>
      <c r="D20" s="419"/>
      <c r="E20" s="419"/>
      <c r="F20" s="419"/>
    </row>
    <row r="21" spans="1:6" s="102" customFormat="1" ht="5.15" customHeight="1">
      <c r="A21" s="216"/>
      <c r="B21" s="195"/>
      <c r="C21" s="195"/>
      <c r="D21" s="195"/>
      <c r="E21" s="195"/>
      <c r="F21" s="195"/>
    </row>
  </sheetData>
  <mergeCells count="11">
    <mergeCell ref="B3:E3"/>
    <mergeCell ref="C4:D4"/>
    <mergeCell ref="E4:F4"/>
    <mergeCell ref="C14:D14"/>
    <mergeCell ref="E14:F14"/>
    <mergeCell ref="E15:F15"/>
    <mergeCell ref="C16:D16"/>
    <mergeCell ref="E16:F16"/>
    <mergeCell ref="B18:C18"/>
    <mergeCell ref="B20:F20"/>
    <mergeCell ref="C15:D15"/>
  </mergeCells>
  <conditionalFormatting sqref="D9:D12">
    <cfRule type="cellIs" dxfId="5" priority="3" operator="equal">
      <formula>"ERRO"</formula>
    </cfRule>
    <cfRule type="containsErrors" dxfId="4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K25"/>
  <sheetViews>
    <sheetView showGridLines="0" zoomScaleNormal="100" workbookViewId="0">
      <selection activeCell="F30" sqref="F30"/>
    </sheetView>
  </sheetViews>
  <sheetFormatPr defaultColWidth="9.1796875" defaultRowHeight="10"/>
  <cols>
    <col min="1" max="1" width="3.1796875" style="69" customWidth="1"/>
    <col min="2" max="2" width="2.7265625" style="69" customWidth="1"/>
    <col min="3" max="3" width="44" style="68" customWidth="1"/>
    <col min="4" max="9" width="16.81640625" style="68" customWidth="1"/>
    <col min="10" max="10" width="3.1796875" style="68" customWidth="1"/>
    <col min="11" max="11" width="9.1796875" style="68"/>
    <col min="12" max="12" width="10.453125" style="68" bestFit="1" customWidth="1"/>
    <col min="13" max="16384" width="9.1796875" style="68"/>
  </cols>
  <sheetData>
    <row r="1" spans="1:11" ht="15" customHeight="1">
      <c r="A1" s="86"/>
      <c r="B1" s="85"/>
      <c r="C1" s="84"/>
      <c r="D1" s="84"/>
      <c r="E1" s="84"/>
      <c r="F1" s="84"/>
      <c r="G1" s="84"/>
      <c r="H1" s="84"/>
      <c r="I1" s="84"/>
      <c r="J1" s="84"/>
    </row>
    <row r="2" spans="1:11" ht="15" customHeight="1">
      <c r="A2" s="86"/>
      <c r="B2" s="89" t="s">
        <v>62</v>
      </c>
      <c r="C2" s="88"/>
      <c r="D2" s="88"/>
      <c r="E2" s="88"/>
      <c r="F2" s="88"/>
      <c r="G2" s="88"/>
      <c r="H2" s="88"/>
      <c r="I2" s="87"/>
      <c r="J2" s="84"/>
    </row>
    <row r="3" spans="1:11" ht="5.15" customHeight="1">
      <c r="A3" s="74"/>
      <c r="B3" s="19"/>
      <c r="C3" s="20"/>
      <c r="D3" s="60"/>
      <c r="E3" s="22"/>
      <c r="F3" s="23"/>
      <c r="G3" s="23"/>
      <c r="H3" s="23"/>
      <c r="I3" s="19"/>
      <c r="J3" s="70"/>
    </row>
    <row r="4" spans="1:11" s="80" customFormat="1" ht="14.15" customHeight="1">
      <c r="A4" s="82"/>
      <c r="B4" s="83"/>
      <c r="C4" s="83"/>
      <c r="D4" s="341" t="s">
        <v>1</v>
      </c>
      <c r="E4" s="342" t="s">
        <v>2</v>
      </c>
      <c r="F4" s="342" t="s">
        <v>37</v>
      </c>
      <c r="G4" s="342" t="s">
        <v>102</v>
      </c>
      <c r="H4" s="342" t="s">
        <v>110</v>
      </c>
      <c r="I4" s="342" t="s">
        <v>61</v>
      </c>
      <c r="J4" s="81"/>
    </row>
    <row r="5" spans="1:11" ht="12.75" customHeight="1">
      <c r="A5" s="78"/>
      <c r="B5" s="79"/>
      <c r="C5" s="79"/>
      <c r="D5" s="407" t="s">
        <v>121</v>
      </c>
      <c r="E5" s="408"/>
      <c r="F5" s="409" t="s">
        <v>60</v>
      </c>
      <c r="G5" s="409" t="s">
        <v>111</v>
      </c>
      <c r="H5" s="409" t="s">
        <v>112</v>
      </c>
      <c r="I5" s="411" t="s">
        <v>59</v>
      </c>
      <c r="J5" s="77"/>
    </row>
    <row r="6" spans="1:11" ht="60" customHeight="1">
      <c r="A6" s="78"/>
      <c r="B6" s="413" t="s">
        <v>122</v>
      </c>
      <c r="C6" s="413"/>
      <c r="D6" s="343" t="s">
        <v>105</v>
      </c>
      <c r="E6" s="344" t="s">
        <v>120</v>
      </c>
      <c r="F6" s="410"/>
      <c r="G6" s="410"/>
      <c r="H6" s="410"/>
      <c r="I6" s="412"/>
      <c r="J6" s="77"/>
    </row>
    <row r="7" spans="1:11" s="46" customFormat="1" ht="5.15" customHeight="1">
      <c r="A7" s="42"/>
      <c r="B7" s="2"/>
      <c r="C7" s="2"/>
      <c r="D7" s="43"/>
      <c r="E7" s="43"/>
      <c r="F7" s="44"/>
      <c r="G7" s="44"/>
      <c r="H7" s="333"/>
      <c r="I7" s="45"/>
    </row>
    <row r="8" spans="1:11" ht="15" customHeight="1">
      <c r="A8" s="74"/>
      <c r="B8" s="334">
        <v>1</v>
      </c>
      <c r="C8" s="75" t="s">
        <v>58</v>
      </c>
      <c r="D8" s="266">
        <v>904862.90424999897</v>
      </c>
      <c r="E8" s="267">
        <v>21175789.061428402</v>
      </c>
      <c r="F8" s="267">
        <v>988241.20751997398</v>
      </c>
      <c r="G8" s="281" t="s">
        <v>99</v>
      </c>
      <c r="H8" s="267">
        <v>0</v>
      </c>
      <c r="I8" s="268">
        <f>D8+E8-F8</f>
        <v>21092410.758158427</v>
      </c>
      <c r="J8" s="76"/>
      <c r="K8" s="272"/>
    </row>
    <row r="9" spans="1:11" ht="15" customHeight="1">
      <c r="A9" s="74"/>
      <c r="B9" s="334">
        <v>2</v>
      </c>
      <c r="C9" s="75" t="s">
        <v>57</v>
      </c>
      <c r="D9" s="266">
        <v>0</v>
      </c>
      <c r="E9" s="267">
        <v>0</v>
      </c>
      <c r="F9" s="267">
        <v>0</v>
      </c>
      <c r="G9" s="281">
        <v>0</v>
      </c>
      <c r="H9" s="267">
        <v>0</v>
      </c>
      <c r="I9" s="268">
        <v>0</v>
      </c>
      <c r="J9" s="76"/>
    </row>
    <row r="10" spans="1:11" ht="15" customHeight="1">
      <c r="A10" s="74"/>
      <c r="B10" s="243" t="s">
        <v>56</v>
      </c>
      <c r="C10" s="278" t="s">
        <v>55</v>
      </c>
      <c r="D10" s="324">
        <v>0</v>
      </c>
      <c r="E10" s="325">
        <v>0</v>
      </c>
      <c r="F10" s="325">
        <v>0</v>
      </c>
      <c r="G10" s="325">
        <v>0</v>
      </c>
      <c r="H10" s="325">
        <v>0</v>
      </c>
      <c r="I10" s="326">
        <v>0</v>
      </c>
      <c r="J10" s="76"/>
    </row>
    <row r="11" spans="1:11" ht="15" customHeight="1">
      <c r="A11" s="74"/>
      <c r="B11" s="244" t="s">
        <v>54</v>
      </c>
      <c r="C11" s="278" t="s">
        <v>53</v>
      </c>
      <c r="D11" s="324">
        <v>0</v>
      </c>
      <c r="E11" s="325">
        <v>0</v>
      </c>
      <c r="F11" s="325">
        <v>0</v>
      </c>
      <c r="G11" s="325">
        <v>0</v>
      </c>
      <c r="H11" s="325">
        <v>0</v>
      </c>
      <c r="I11" s="326">
        <v>0</v>
      </c>
      <c r="J11" s="76"/>
    </row>
    <row r="12" spans="1:11" ht="15" customHeight="1">
      <c r="A12" s="74"/>
      <c r="B12" s="334">
        <v>3</v>
      </c>
      <c r="C12" s="75" t="s">
        <v>52</v>
      </c>
      <c r="D12" s="266">
        <f>0</f>
        <v>0</v>
      </c>
      <c r="E12" s="267">
        <v>207822.51417999997</v>
      </c>
      <c r="F12" s="267">
        <v>3704.7518099999998</v>
      </c>
      <c r="G12" s="281" t="s">
        <v>99</v>
      </c>
      <c r="H12" s="267">
        <v>0</v>
      </c>
      <c r="I12" s="268">
        <f>D12+E12-F12</f>
        <v>204117.76236999998</v>
      </c>
      <c r="J12" s="76"/>
      <c r="K12" s="272"/>
    </row>
    <row r="13" spans="1:11" s="4" customFormat="1" ht="3" customHeight="1">
      <c r="B13" s="2"/>
      <c r="C13" s="2"/>
      <c r="D13" s="269"/>
      <c r="E13" s="270"/>
      <c r="F13" s="270"/>
      <c r="G13" s="270"/>
      <c r="H13" s="270"/>
      <c r="I13" s="271"/>
    </row>
    <row r="14" spans="1:11" ht="15" customHeight="1">
      <c r="A14" s="74"/>
      <c r="B14" s="335">
        <v>4</v>
      </c>
      <c r="C14" s="336" t="s">
        <v>126</v>
      </c>
      <c r="D14" s="337">
        <f>D8+D9+D12</f>
        <v>904862.90424999897</v>
      </c>
      <c r="E14" s="338">
        <f t="shared" ref="E14:I14" si="0">E8+E9+E12</f>
        <v>21383611.575608402</v>
      </c>
      <c r="F14" s="338">
        <f t="shared" si="0"/>
        <v>991945.95932997402</v>
      </c>
      <c r="G14" s="339" t="s">
        <v>99</v>
      </c>
      <c r="H14" s="338">
        <f t="shared" si="0"/>
        <v>0</v>
      </c>
      <c r="I14" s="340">
        <f t="shared" si="0"/>
        <v>21296528.520528428</v>
      </c>
      <c r="J14" s="70"/>
      <c r="K14" s="272"/>
    </row>
    <row r="15" spans="1:11" ht="13.5" customHeight="1" thickBot="1">
      <c r="A15" s="74"/>
      <c r="B15" s="327"/>
      <c r="C15" s="327"/>
      <c r="D15" s="328"/>
      <c r="E15" s="328"/>
      <c r="F15" s="328"/>
      <c r="G15" s="328"/>
      <c r="H15" s="328"/>
      <c r="I15" s="328"/>
      <c r="J15" s="70"/>
    </row>
    <row r="16" spans="1:11" ht="13.5" customHeight="1" thickTop="1">
      <c r="A16" s="74"/>
      <c r="B16" s="394" t="s">
        <v>34</v>
      </c>
      <c r="C16" s="394"/>
      <c r="D16" s="394"/>
      <c r="E16" s="394"/>
      <c r="F16" s="14"/>
      <c r="G16" s="261"/>
      <c r="H16" s="261"/>
      <c r="I16" s="14"/>
      <c r="J16" s="70"/>
    </row>
    <row r="17" spans="1:10" ht="5.15" customHeight="1">
      <c r="A17" s="74"/>
      <c r="B17" s="19"/>
      <c r="C17" s="20"/>
      <c r="D17" s="60"/>
      <c r="E17" s="22"/>
      <c r="F17" s="23"/>
      <c r="G17" s="23"/>
      <c r="H17" s="23"/>
      <c r="I17" s="19"/>
      <c r="J17" s="70"/>
    </row>
    <row r="18" spans="1:10" ht="42" customHeight="1">
      <c r="A18" s="74"/>
      <c r="B18" s="406"/>
      <c r="C18" s="406"/>
      <c r="D18" s="406"/>
      <c r="E18" s="406"/>
      <c r="F18" s="406"/>
      <c r="G18" s="262"/>
      <c r="H18" s="262"/>
      <c r="I18" s="24"/>
      <c r="J18" s="70"/>
    </row>
    <row r="19" spans="1:10" ht="5.15" customHeight="1">
      <c r="A19" s="74"/>
      <c r="B19" s="73"/>
      <c r="C19" s="72"/>
      <c r="D19" s="71"/>
      <c r="E19" s="71"/>
      <c r="F19" s="71"/>
      <c r="G19" s="71"/>
      <c r="H19" s="71"/>
      <c r="I19" s="71"/>
      <c r="J19" s="70"/>
    </row>
    <row r="22" spans="1:10" ht="13">
      <c r="E22" s="250"/>
      <c r="F22" s="250"/>
      <c r="G22" s="250"/>
      <c r="H22" s="250"/>
      <c r="I22" s="272"/>
    </row>
    <row r="23" spans="1:10" ht="13">
      <c r="E23" s="250"/>
      <c r="F23" s="250"/>
      <c r="G23" s="250"/>
      <c r="H23" s="250"/>
    </row>
    <row r="25" spans="1:10">
      <c r="E25" s="239"/>
      <c r="F25" s="239"/>
      <c r="G25" s="239"/>
      <c r="H25" s="239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C17 C19 B15:C15">
    <cfRule type="cellIs" dxfId="17" priority="11" operator="equal">
      <formula>"ERRO"</formula>
    </cfRule>
    <cfRule type="containsErrors" dxfId="16" priority="12">
      <formula>ISERROR(B15)</formula>
    </cfRule>
  </conditionalFormatting>
  <conditionalFormatting sqref="C14">
    <cfRule type="cellIs" dxfId="15" priority="9" operator="equal">
      <formula>"ERRO"</formula>
    </cfRule>
    <cfRule type="containsErrors" dxfId="14" priority="10">
      <formula>ISERROR(C14)</formula>
    </cfRule>
  </conditionalFormatting>
  <conditionalFormatting sqref="C8">
    <cfRule type="cellIs" dxfId="13" priority="7" operator="equal">
      <formula>"ERRO"</formula>
    </cfRule>
    <cfRule type="containsErrors" dxfId="12" priority="8">
      <formula>ISERROR(C8)</formula>
    </cfRule>
  </conditionalFormatting>
  <conditionalFormatting sqref="C9">
    <cfRule type="cellIs" dxfId="11" priority="5" operator="equal">
      <formula>"ERRO"</formula>
    </cfRule>
    <cfRule type="containsErrors" dxfId="10" priority="6">
      <formula>ISERROR(C9)</formula>
    </cfRule>
  </conditionalFormatting>
  <conditionalFormatting sqref="C12">
    <cfRule type="cellIs" dxfId="9" priority="3" operator="equal">
      <formula>"ERRO"</formula>
    </cfRule>
    <cfRule type="containsErrors" dxfId="8" priority="4">
      <formula>ISERROR(C12)</formula>
    </cfRule>
  </conditionalFormatting>
  <conditionalFormatting sqref="C3">
    <cfRule type="cellIs" dxfId="7" priority="1" operator="equal">
      <formula>"ERRO"</formula>
    </cfRule>
    <cfRule type="containsErrors" dxfId="6" priority="2">
      <formula>ISERROR(C3)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I22"/>
  <sheetViews>
    <sheetView showGridLines="0" workbookViewId="0">
      <selection activeCell="F12" sqref="F12"/>
    </sheetView>
  </sheetViews>
  <sheetFormatPr defaultColWidth="9.1796875" defaultRowHeight="15" customHeight="1"/>
  <cols>
    <col min="1" max="1" width="3.1796875" style="90" customWidth="1"/>
    <col min="2" max="2" width="2.7265625" style="69" customWidth="1"/>
    <col min="3" max="3" width="80.54296875" style="90" customWidth="1"/>
    <col min="4" max="4" width="15.7265625" style="90" customWidth="1"/>
    <col min="5" max="5" width="11.81640625" style="90" bestFit="1" customWidth="1"/>
    <col min="6" max="6" width="9.81640625" style="90" bestFit="1" customWidth="1"/>
    <col min="7" max="16384" width="9.1796875" style="90"/>
  </cols>
  <sheetData>
    <row r="1" spans="1:9" s="68" customFormat="1" ht="10">
      <c r="A1" s="101"/>
      <c r="B1" s="101"/>
      <c r="C1" s="101"/>
      <c r="D1" s="101"/>
    </row>
    <row r="2" spans="1:9" s="68" customFormat="1" ht="15" customHeight="1">
      <c r="A2" s="100"/>
      <c r="B2" s="89" t="s">
        <v>66</v>
      </c>
      <c r="C2" s="88"/>
      <c r="D2" s="87"/>
    </row>
    <row r="3" spans="1:9" s="273" customFormat="1" ht="5.15" customHeight="1">
      <c r="A3" s="211"/>
      <c r="B3" s="2"/>
      <c r="C3" s="2"/>
      <c r="D3" s="44"/>
      <c r="E3" s="90"/>
      <c r="F3" s="90"/>
      <c r="G3" s="90"/>
      <c r="H3" s="90"/>
      <c r="I3" s="90"/>
    </row>
    <row r="4" spans="1:9" s="68" customFormat="1" ht="11.5">
      <c r="A4" s="100"/>
      <c r="B4" s="99"/>
      <c r="C4" s="236"/>
      <c r="D4" s="240" t="s">
        <v>172</v>
      </c>
    </row>
    <row r="5" spans="1:9" ht="30" customHeight="1">
      <c r="A5" s="78"/>
      <c r="B5" s="425" t="s">
        <v>84</v>
      </c>
      <c r="C5" s="426"/>
      <c r="D5" s="241" t="s">
        <v>65</v>
      </c>
    </row>
    <row r="6" spans="1:9" ht="15" customHeight="1">
      <c r="A6" s="74"/>
      <c r="B6" s="243">
        <v>1</v>
      </c>
      <c r="C6" s="237" t="s">
        <v>106</v>
      </c>
      <c r="D6" s="332">
        <v>392129.56919000024</v>
      </c>
    </row>
    <row r="7" spans="1:9" ht="15" customHeight="1">
      <c r="A7" s="74"/>
      <c r="B7" s="243">
        <v>2</v>
      </c>
      <c r="C7" s="237" t="s">
        <v>107</v>
      </c>
      <c r="D7" s="332">
        <v>735459.09137999883</v>
      </c>
    </row>
    <row r="8" spans="1:9" ht="15" customHeight="1">
      <c r="A8" s="74"/>
      <c r="B8" s="243">
        <v>3</v>
      </c>
      <c r="C8" s="237" t="s">
        <v>108</v>
      </c>
      <c r="D8" s="332">
        <v>-145203.93776999999</v>
      </c>
    </row>
    <row r="9" spans="1:9" ht="15" customHeight="1">
      <c r="A9" s="74"/>
      <c r="B9" s="244">
        <v>4</v>
      </c>
      <c r="C9" s="237" t="s">
        <v>64</v>
      </c>
      <c r="D9" s="332">
        <v>-77521.818549999996</v>
      </c>
    </row>
    <row r="10" spans="1:9" ht="15" customHeight="1">
      <c r="A10" s="74"/>
      <c r="B10" s="244">
        <v>5</v>
      </c>
      <c r="C10" s="237" t="s">
        <v>63</v>
      </c>
      <c r="D10" s="332">
        <v>0</v>
      </c>
    </row>
    <row r="11" spans="1:9" s="4" customFormat="1" ht="3" customHeight="1">
      <c r="B11" s="2"/>
      <c r="C11" s="2"/>
      <c r="D11" s="3">
        <v>0</v>
      </c>
      <c r="F11" s="90"/>
      <c r="G11" s="90"/>
      <c r="H11" s="90"/>
      <c r="I11" s="90"/>
    </row>
    <row r="12" spans="1:9" s="93" customFormat="1" ht="15" customHeight="1">
      <c r="A12" s="97"/>
      <c r="B12" s="98">
        <v>6</v>
      </c>
      <c r="C12" s="238" t="s">
        <v>109</v>
      </c>
      <c r="D12" s="242">
        <f>SUM(D6:D10)</f>
        <v>904862.90424999921</v>
      </c>
      <c r="F12" s="90"/>
      <c r="G12" s="90"/>
      <c r="H12" s="90"/>
      <c r="I12" s="90"/>
    </row>
    <row r="13" spans="1:9" s="93" customFormat="1" ht="13.5" customHeight="1" thickBot="1">
      <c r="A13" s="97"/>
      <c r="B13" s="329"/>
      <c r="C13" s="330"/>
      <c r="D13" s="331"/>
      <c r="E13" s="90"/>
      <c r="F13" s="90"/>
      <c r="G13" s="90"/>
      <c r="H13" s="90"/>
      <c r="I13" s="90"/>
    </row>
    <row r="14" spans="1:9" s="93" customFormat="1" ht="13.5" customHeight="1" thickTop="1">
      <c r="A14" s="97"/>
      <c r="B14" s="394" t="s">
        <v>34</v>
      </c>
      <c r="C14" s="394"/>
      <c r="D14" s="14"/>
      <c r="E14" s="90"/>
      <c r="F14" s="90"/>
      <c r="G14" s="90"/>
      <c r="H14" s="90"/>
      <c r="I14" s="90"/>
    </row>
    <row r="15" spans="1:9" s="93" customFormat="1" ht="5.15" customHeight="1">
      <c r="A15" s="97"/>
      <c r="B15" s="19"/>
      <c r="C15" s="20"/>
      <c r="D15" s="60"/>
      <c r="E15" s="90"/>
      <c r="F15" s="90"/>
      <c r="G15" s="90"/>
      <c r="H15" s="90"/>
      <c r="I15" s="90"/>
    </row>
    <row r="16" spans="1:9" s="93" customFormat="1" ht="31.5" customHeight="1">
      <c r="A16" s="97"/>
      <c r="B16" s="406"/>
      <c r="C16" s="406"/>
      <c r="D16" s="406"/>
      <c r="E16" s="90"/>
      <c r="F16" s="90"/>
      <c r="G16" s="90"/>
      <c r="H16" s="90"/>
      <c r="I16" s="90"/>
    </row>
    <row r="17" spans="1:4" s="93" customFormat="1" ht="10.5">
      <c r="A17" s="97"/>
      <c r="B17" s="96"/>
      <c r="C17" s="95"/>
      <c r="D17" s="94"/>
    </row>
    <row r="19" spans="1:4" ht="15" customHeight="1">
      <c r="D19" s="92"/>
    </row>
    <row r="20" spans="1:4" ht="15" customHeight="1">
      <c r="D20" s="92"/>
    </row>
    <row r="22" spans="1:4" ht="15" customHeight="1">
      <c r="D22" s="91"/>
    </row>
  </sheetData>
  <mergeCells count="3">
    <mergeCell ref="B5:C5"/>
    <mergeCell ref="B14:C14"/>
    <mergeCell ref="B16:D16"/>
  </mergeCells>
  <conditionalFormatting sqref="C13 C15 C17">
    <cfRule type="cellIs" dxfId="3" priority="3" operator="equal">
      <formula>"ERRO"</formula>
    </cfRule>
    <cfRule type="containsErrors" dxfId="2" priority="4">
      <formula>ISERROR(C13)</formula>
    </cfRule>
  </conditionalFormatting>
  <conditionalFormatting sqref="D14">
    <cfRule type="cellIs" dxfId="1" priority="1" operator="equal">
      <formula>"ERRO"</formula>
    </cfRule>
    <cfRule type="containsErrors" dxfId="0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79998168889431442"/>
    <pageSetUpPr fitToPage="1"/>
  </sheetPr>
  <dimension ref="A1:C28"/>
  <sheetViews>
    <sheetView showGridLines="0" workbookViewId="0">
      <selection activeCell="E14" sqref="E14"/>
    </sheetView>
  </sheetViews>
  <sheetFormatPr defaultColWidth="9.1796875" defaultRowHeight="10"/>
  <cols>
    <col min="1" max="1" width="3.1796875" style="104" customWidth="1"/>
    <col min="2" max="2" width="50.453125" style="102" customWidth="1"/>
    <col min="3" max="3" width="30" style="103" customWidth="1"/>
    <col min="4" max="16384" width="9.1796875" style="102"/>
  </cols>
  <sheetData>
    <row r="1" spans="1:3" s="125" customFormat="1" ht="11.25" customHeight="1">
      <c r="A1" s="128"/>
      <c r="B1" s="127"/>
      <c r="C1" s="126"/>
    </row>
    <row r="2" spans="1:3" s="122" customFormat="1" ht="15" customHeight="1">
      <c r="A2" s="119"/>
      <c r="B2" s="89" t="s">
        <v>71</v>
      </c>
      <c r="C2" s="88"/>
    </row>
    <row r="3" spans="1:3" s="122" customFormat="1" ht="5.15" customHeight="1">
      <c r="A3" s="119"/>
      <c r="B3" s="124"/>
      <c r="C3" s="123"/>
    </row>
    <row r="4" spans="1:3" s="120" customFormat="1" ht="24" customHeight="1">
      <c r="A4" s="121"/>
      <c r="B4" s="427" t="s">
        <v>136</v>
      </c>
      <c r="C4" s="428"/>
    </row>
    <row r="5" spans="1:3" ht="5.15" customHeight="1">
      <c r="A5" s="180"/>
      <c r="B5" s="124"/>
      <c r="C5" s="282"/>
    </row>
    <row r="6" spans="1:3" s="116" customFormat="1" ht="17.5" customHeight="1">
      <c r="A6" s="117"/>
      <c r="B6" s="286" t="s">
        <v>157</v>
      </c>
      <c r="C6" s="285" t="s">
        <v>173</v>
      </c>
    </row>
    <row r="7" spans="1:3" s="112" customFormat="1" ht="17.5" customHeight="1">
      <c r="A7" s="114"/>
      <c r="B7" s="113"/>
      <c r="C7" s="283" t="s">
        <v>156</v>
      </c>
    </row>
    <row r="8" spans="1:3" s="105" customFormat="1" ht="15" customHeight="1">
      <c r="A8" s="107"/>
      <c r="B8" s="111" t="s">
        <v>147</v>
      </c>
      <c r="C8" s="366">
        <v>7106378.9122700216</v>
      </c>
    </row>
    <row r="9" spans="1:3" s="105" customFormat="1" ht="15" customHeight="1">
      <c r="A9" s="107"/>
      <c r="B9" s="111" t="s">
        <v>148</v>
      </c>
      <c r="C9" s="366">
        <v>6356208.9242800465</v>
      </c>
    </row>
    <row r="10" spans="1:3" s="105" customFormat="1" ht="15" customHeight="1">
      <c r="A10" s="107"/>
      <c r="B10" s="111" t="s">
        <v>149</v>
      </c>
      <c r="C10" s="366">
        <v>7921993.0293301186</v>
      </c>
    </row>
    <row r="11" spans="1:3" s="105" customFormat="1" ht="15" customHeight="1">
      <c r="A11" s="107"/>
      <c r="B11" s="111" t="s">
        <v>150</v>
      </c>
      <c r="C11" s="366">
        <v>903893.61397999979</v>
      </c>
    </row>
    <row r="12" spans="1:3" s="109" customFormat="1" ht="15" customHeight="1">
      <c r="A12" s="107"/>
      <c r="B12" s="110" t="s">
        <v>67</v>
      </c>
      <c r="C12" s="284">
        <f>SUM(C8:C11)</f>
        <v>22288474.479860187</v>
      </c>
    </row>
    <row r="14" spans="1:3" s="116" customFormat="1" ht="17.5" customHeight="1">
      <c r="A14" s="117"/>
      <c r="B14" s="286" t="s">
        <v>158</v>
      </c>
      <c r="C14" s="285" t="s">
        <v>173</v>
      </c>
    </row>
    <row r="15" spans="1:3" s="112" customFormat="1" ht="17.5" customHeight="1">
      <c r="A15" s="114"/>
      <c r="B15" s="113"/>
      <c r="C15" s="283" t="s">
        <v>156</v>
      </c>
    </row>
    <row r="16" spans="1:3" s="105" customFormat="1" ht="15" customHeight="1">
      <c r="A16" s="107"/>
      <c r="B16" s="111" t="s">
        <v>70</v>
      </c>
      <c r="C16" s="366">
        <v>5350652.5058299862</v>
      </c>
    </row>
    <row r="17" spans="1:3" s="105" customFormat="1" ht="15" customHeight="1">
      <c r="A17" s="107"/>
      <c r="B17" s="111" t="s">
        <v>68</v>
      </c>
      <c r="C17" s="366">
        <v>6432338.3927201405</v>
      </c>
    </row>
    <row r="18" spans="1:3" s="105" customFormat="1" ht="15" customHeight="1">
      <c r="A18" s="107"/>
      <c r="B18" s="111" t="s">
        <v>151</v>
      </c>
      <c r="C18" s="366">
        <v>5329807.7655300023</v>
      </c>
    </row>
    <row r="19" spans="1:3" s="105" customFormat="1" ht="15" customHeight="1">
      <c r="A19" s="107"/>
      <c r="B19" s="111" t="s">
        <v>69</v>
      </c>
      <c r="C19" s="366">
        <v>5175675.8157800324</v>
      </c>
    </row>
    <row r="20" spans="1:3" s="109" customFormat="1" ht="15" customHeight="1">
      <c r="A20" s="107"/>
      <c r="B20" s="110" t="s">
        <v>67</v>
      </c>
      <c r="C20" s="284">
        <f>SUM(C16:C19)</f>
        <v>22288474.47986016</v>
      </c>
    </row>
    <row r="22" spans="1:3" s="116" customFormat="1" ht="17.5" customHeight="1">
      <c r="A22" s="117"/>
      <c r="B22" s="286" t="s">
        <v>159</v>
      </c>
      <c r="C22" s="285" t="s">
        <v>173</v>
      </c>
    </row>
    <row r="23" spans="1:3" s="112" customFormat="1" ht="17.5" customHeight="1">
      <c r="A23" s="114"/>
      <c r="B23" s="113"/>
      <c r="C23" s="283" t="s">
        <v>156</v>
      </c>
    </row>
    <row r="24" spans="1:3" s="105" customFormat="1" ht="15" customHeight="1">
      <c r="A24" s="107"/>
      <c r="B24" s="111" t="s">
        <v>152</v>
      </c>
      <c r="C24" s="366">
        <v>14307.384779999997</v>
      </c>
    </row>
    <row r="25" spans="1:3" s="105" customFormat="1" ht="15" customHeight="1">
      <c r="A25" s="107"/>
      <c r="B25" s="111" t="s">
        <v>153</v>
      </c>
      <c r="C25" s="366">
        <v>410455.76517000719</v>
      </c>
    </row>
    <row r="26" spans="1:3" s="105" customFormat="1" ht="15" customHeight="1">
      <c r="A26" s="107"/>
      <c r="B26" s="111" t="s">
        <v>154</v>
      </c>
      <c r="C26" s="366">
        <v>1734664.9859600184</v>
      </c>
    </row>
    <row r="27" spans="1:3" s="105" customFormat="1" ht="15" customHeight="1">
      <c r="A27" s="107"/>
      <c r="B27" s="111" t="s">
        <v>155</v>
      </c>
      <c r="C27" s="366">
        <v>20129046.34394997</v>
      </c>
    </row>
    <row r="28" spans="1:3" s="109" customFormat="1" ht="15" customHeight="1">
      <c r="A28" s="107"/>
      <c r="B28" s="110" t="s">
        <v>67</v>
      </c>
      <c r="C28" s="284">
        <f>SUM(C24:C27)</f>
        <v>22288474.479859997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tabColor theme="9" tint="0.79998168889431442"/>
    <pageSetUpPr fitToPage="1"/>
  </sheetPr>
  <dimension ref="A1:H33"/>
  <sheetViews>
    <sheetView showGridLines="0" workbookViewId="0">
      <selection activeCell="J19" sqref="J19"/>
    </sheetView>
  </sheetViews>
  <sheetFormatPr defaultColWidth="9.1796875" defaultRowHeight="10"/>
  <cols>
    <col min="1" max="1" width="3.1796875" style="104" customWidth="1"/>
    <col min="2" max="2" width="50.453125" style="102" customWidth="1"/>
    <col min="3" max="4" width="30" style="103" customWidth="1"/>
    <col min="5" max="16384" width="9.1796875" style="102"/>
  </cols>
  <sheetData>
    <row r="1" spans="1:8" s="125" customFormat="1" ht="11.25" customHeight="1">
      <c r="A1" s="128"/>
      <c r="B1" s="127"/>
      <c r="C1" s="126"/>
      <c r="D1" s="126"/>
    </row>
    <row r="2" spans="1:8" s="122" customFormat="1" ht="15" customHeight="1">
      <c r="A2" s="119"/>
      <c r="B2" s="89" t="s">
        <v>71</v>
      </c>
      <c r="C2" s="88"/>
      <c r="D2" s="88"/>
    </row>
    <row r="3" spans="1:8" s="122" customFormat="1" ht="5.15" customHeight="1">
      <c r="A3" s="119"/>
      <c r="B3" s="124"/>
      <c r="C3" s="123"/>
      <c r="D3" s="123"/>
    </row>
    <row r="4" spans="1:8" s="120" customFormat="1" ht="24" customHeight="1">
      <c r="A4" s="121"/>
      <c r="B4" s="427" t="s">
        <v>135</v>
      </c>
      <c r="C4" s="428"/>
      <c r="D4" s="428"/>
    </row>
    <row r="5" spans="1:8" ht="5.15" customHeight="1">
      <c r="A5" s="180"/>
      <c r="B5" s="124"/>
      <c r="C5" s="282"/>
      <c r="D5" s="282"/>
    </row>
    <row r="6" spans="1:8" s="116" customFormat="1" ht="17.5" customHeight="1">
      <c r="A6" s="117"/>
      <c r="B6" s="286" t="s">
        <v>160</v>
      </c>
      <c r="C6" s="429" t="s">
        <v>173</v>
      </c>
      <c r="D6" s="430"/>
    </row>
    <row r="7" spans="1:8" s="112" customFormat="1" ht="17.5" customHeight="1">
      <c r="A7" s="114"/>
      <c r="B7" s="113"/>
      <c r="C7" s="283" t="s">
        <v>156</v>
      </c>
      <c r="D7" s="283" t="s">
        <v>163</v>
      </c>
    </row>
    <row r="8" spans="1:8" s="105" customFormat="1" ht="15" customHeight="1">
      <c r="A8" s="107"/>
      <c r="B8" s="111" t="s">
        <v>147</v>
      </c>
      <c r="C8" s="366">
        <v>232629.58769999992</v>
      </c>
      <c r="D8" s="366">
        <v>54531.842220000013</v>
      </c>
      <c r="F8"/>
      <c r="G8"/>
      <c r="H8"/>
    </row>
    <row r="9" spans="1:8" s="105" customFormat="1" ht="15" customHeight="1">
      <c r="A9" s="107"/>
      <c r="B9" s="111" t="s">
        <v>148</v>
      </c>
      <c r="C9" s="366">
        <v>388317.38705000014</v>
      </c>
      <c r="D9" s="366">
        <v>173026.38475</v>
      </c>
      <c r="F9"/>
      <c r="G9"/>
      <c r="H9"/>
    </row>
    <row r="10" spans="1:8" s="105" customFormat="1" ht="15" customHeight="1">
      <c r="A10" s="107"/>
      <c r="B10" s="111" t="s">
        <v>149</v>
      </c>
      <c r="C10" s="366">
        <v>282791.20362999977</v>
      </c>
      <c r="D10" s="366">
        <v>181017.54353000005</v>
      </c>
      <c r="F10"/>
      <c r="G10"/>
      <c r="H10"/>
    </row>
    <row r="11" spans="1:8" s="105" customFormat="1" ht="15" customHeight="1">
      <c r="A11" s="107"/>
      <c r="B11" s="111" t="s">
        <v>150</v>
      </c>
      <c r="C11" s="366">
        <v>1124.7258700000002</v>
      </c>
      <c r="D11" s="366">
        <v>1075.8932500000001</v>
      </c>
      <c r="F11"/>
      <c r="G11"/>
      <c r="H11"/>
    </row>
    <row r="12" spans="1:8" s="109" customFormat="1" ht="15" customHeight="1">
      <c r="A12" s="107"/>
      <c r="B12" s="110" t="s">
        <v>67</v>
      </c>
      <c r="C12" s="284">
        <f>SUM(C8:C11)</f>
        <v>904862.90424999979</v>
      </c>
      <c r="D12" s="284">
        <f>SUM(D8:D11)</f>
        <v>409651.66375000012</v>
      </c>
      <c r="F12"/>
      <c r="G12"/>
      <c r="H12"/>
    </row>
    <row r="14" spans="1:8" s="116" customFormat="1" ht="17.5" customHeight="1">
      <c r="A14" s="117"/>
      <c r="B14" s="286" t="s">
        <v>161</v>
      </c>
      <c r="C14" s="429" t="s">
        <v>173</v>
      </c>
      <c r="D14" s="430"/>
    </row>
    <row r="15" spans="1:8" s="112" customFormat="1" ht="17.5" customHeight="1">
      <c r="A15" s="114"/>
      <c r="B15" s="113"/>
      <c r="C15" s="283" t="s">
        <v>156</v>
      </c>
      <c r="D15" s="283" t="s">
        <v>163</v>
      </c>
    </row>
    <row r="16" spans="1:8" s="105" customFormat="1" ht="15" customHeight="1">
      <c r="A16" s="107"/>
      <c r="B16" s="111" t="s">
        <v>70</v>
      </c>
      <c r="C16" s="366">
        <v>102162.76426999993</v>
      </c>
      <c r="D16" s="366">
        <v>37995.212809999968</v>
      </c>
    </row>
    <row r="17" spans="1:5" s="105" customFormat="1" ht="15" customHeight="1">
      <c r="A17" s="107"/>
      <c r="B17" s="111" t="s">
        <v>68</v>
      </c>
      <c r="C17" s="366">
        <v>144030.60426999998</v>
      </c>
      <c r="D17" s="366">
        <v>69152.750719999982</v>
      </c>
    </row>
    <row r="18" spans="1:5" s="105" customFormat="1" ht="15" customHeight="1">
      <c r="A18" s="107"/>
      <c r="B18" s="111" t="s">
        <v>151</v>
      </c>
      <c r="C18" s="366">
        <v>317543.96113000001</v>
      </c>
      <c r="D18" s="366">
        <v>134173.08581999998</v>
      </c>
    </row>
    <row r="19" spans="1:5" s="105" customFormat="1" ht="15" customHeight="1">
      <c r="A19" s="107"/>
      <c r="B19" s="111" t="s">
        <v>69</v>
      </c>
      <c r="C19" s="366">
        <v>341125.5745799999</v>
      </c>
      <c r="D19" s="366">
        <v>168330.61440000005</v>
      </c>
    </row>
    <row r="20" spans="1:5" s="109" customFormat="1" ht="15" customHeight="1">
      <c r="A20" s="107"/>
      <c r="B20" s="110" t="s">
        <v>67</v>
      </c>
      <c r="C20" s="284">
        <f>SUM(C16:C19)</f>
        <v>904862.90424999979</v>
      </c>
      <c r="D20" s="284">
        <f>SUM(D16:D19)</f>
        <v>409651.66374999995</v>
      </c>
    </row>
    <row r="22" spans="1:5" s="116" customFormat="1" ht="17.5" customHeight="1">
      <c r="A22" s="117"/>
      <c r="B22" s="286" t="s">
        <v>162</v>
      </c>
      <c r="C22" s="277" t="s">
        <v>173</v>
      </c>
    </row>
    <row r="23" spans="1:5" s="112" customFormat="1" ht="17.5" customHeight="1">
      <c r="A23" s="114"/>
      <c r="B23" s="113"/>
      <c r="C23" s="283" t="s">
        <v>156</v>
      </c>
      <c r="D23" s="116"/>
      <c r="E23" s="116"/>
    </row>
    <row r="24" spans="1:5" s="105" customFormat="1" ht="15" customHeight="1">
      <c r="A24" s="107"/>
      <c r="B24" s="111" t="s">
        <v>152</v>
      </c>
      <c r="C24" s="366">
        <v>6355.4233200000026</v>
      </c>
      <c r="D24" s="116"/>
      <c r="E24" s="116"/>
    </row>
    <row r="25" spans="1:5" s="105" customFormat="1" ht="15" customHeight="1">
      <c r="A25" s="107"/>
      <c r="B25" s="111" t="s">
        <v>153</v>
      </c>
      <c r="C25" s="366">
        <v>12617.13109999999</v>
      </c>
      <c r="D25" s="116"/>
      <c r="E25" s="116"/>
    </row>
    <row r="26" spans="1:5" s="105" customFormat="1" ht="15" customHeight="1">
      <c r="A26" s="107"/>
      <c r="B26" s="111" t="s">
        <v>154</v>
      </c>
      <c r="C26" s="366">
        <v>40637.633129999973</v>
      </c>
      <c r="D26" s="116"/>
      <c r="E26" s="116"/>
    </row>
    <row r="27" spans="1:5" s="105" customFormat="1" ht="15" customHeight="1">
      <c r="A27" s="107"/>
      <c r="B27" s="111" t="s">
        <v>155</v>
      </c>
      <c r="C27" s="366">
        <v>845252.71669999941</v>
      </c>
      <c r="D27" s="116"/>
      <c r="E27" s="116"/>
    </row>
    <row r="28" spans="1:5" s="109" customFormat="1" ht="15" customHeight="1">
      <c r="A28" s="107"/>
      <c r="B28" s="110" t="s">
        <v>67</v>
      </c>
      <c r="C28" s="284">
        <f>SUM(C24:C27)</f>
        <v>904862.90424999932</v>
      </c>
      <c r="D28" s="116"/>
      <c r="E28" s="116"/>
    </row>
    <row r="29" spans="1:5" ht="11.5">
      <c r="D29" s="116"/>
      <c r="E29" s="116"/>
    </row>
    <row r="30" spans="1:5" ht="11.5">
      <c r="D30" s="116"/>
      <c r="E30" s="116"/>
    </row>
    <row r="31" spans="1:5" ht="11.5">
      <c r="D31" s="116"/>
      <c r="E31" s="116"/>
    </row>
    <row r="32" spans="1:5" ht="11.5">
      <c r="D32" s="116"/>
      <c r="E32" s="116"/>
    </row>
    <row r="33" spans="4:5" ht="11.5">
      <c r="D33" s="116"/>
      <c r="E33" s="116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79998168889431442"/>
    <pageSetUpPr fitToPage="1"/>
  </sheetPr>
  <dimension ref="A1:C13"/>
  <sheetViews>
    <sheetView showGridLines="0" workbookViewId="0">
      <selection activeCell="D32" sqref="D32"/>
    </sheetView>
  </sheetViews>
  <sheetFormatPr defaultColWidth="9.1796875" defaultRowHeight="10"/>
  <cols>
    <col min="1" max="1" width="3.1796875" style="104" customWidth="1"/>
    <col min="2" max="2" width="63.453125" style="102" customWidth="1"/>
    <col min="3" max="3" width="30.7265625" style="103" customWidth="1"/>
    <col min="4" max="16384" width="9.1796875" style="129"/>
  </cols>
  <sheetData>
    <row r="1" spans="1:3" s="102" customFormat="1">
      <c r="A1" s="133"/>
      <c r="B1" s="137"/>
      <c r="C1" s="118"/>
    </row>
    <row r="2" spans="1:3" s="102" customFormat="1" ht="15" customHeight="1">
      <c r="A2" s="133"/>
      <c r="B2" s="89" t="s">
        <v>71</v>
      </c>
      <c r="C2" s="88"/>
    </row>
    <row r="3" spans="1:3" s="102" customFormat="1" ht="5.15" customHeight="1">
      <c r="A3" s="133"/>
      <c r="C3" s="132"/>
    </row>
    <row r="4" spans="1:3" s="102" customFormat="1" ht="15" customHeight="1">
      <c r="A4" s="133"/>
      <c r="B4" s="143" t="s">
        <v>134</v>
      </c>
      <c r="C4" s="142"/>
    </row>
    <row r="5" spans="1:3" s="102" customFormat="1" ht="5.15" customHeight="1">
      <c r="A5" s="133"/>
      <c r="B5" s="141"/>
      <c r="C5" s="140"/>
    </row>
    <row r="6" spans="1:3" ht="11.5">
      <c r="B6" s="108"/>
      <c r="C6" s="139"/>
    </row>
    <row r="7" spans="1:3" ht="11.5">
      <c r="B7" s="113" t="s">
        <v>174</v>
      </c>
      <c r="C7" s="138"/>
    </row>
    <row r="8" spans="1:3" ht="15" customHeight="1">
      <c r="B8" s="111" t="s">
        <v>141</v>
      </c>
      <c r="C8" s="367">
        <v>167193.69516999993</v>
      </c>
    </row>
    <row r="9" spans="1:3" ht="15" customHeight="1">
      <c r="B9" s="111" t="s">
        <v>137</v>
      </c>
      <c r="C9" s="367">
        <v>121210.59916999994</v>
      </c>
    </row>
    <row r="10" spans="1:3" ht="15" customHeight="1">
      <c r="B10" s="111" t="s">
        <v>138</v>
      </c>
      <c r="C10" s="367">
        <v>57768.707459999969</v>
      </c>
    </row>
    <row r="11" spans="1:3" ht="15" customHeight="1">
      <c r="B11" s="111" t="s">
        <v>139</v>
      </c>
      <c r="C11" s="367">
        <v>88141.813359999986</v>
      </c>
    </row>
    <row r="12" spans="1:3" ht="15" customHeight="1" thickBot="1">
      <c r="B12" s="106" t="s">
        <v>140</v>
      </c>
      <c r="C12" s="441">
        <v>14368.140869999999</v>
      </c>
    </row>
    <row r="13" spans="1:3" ht="10.5" thickTop="1">
      <c r="C13" s="102"/>
    </row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KM1 - 4T24</vt:lpstr>
      <vt:lpstr>OV1 - 4T24</vt:lpstr>
      <vt:lpstr>MR1 - 4T24</vt:lpstr>
      <vt:lpstr>IRRBB1 - 4T24</vt:lpstr>
      <vt:lpstr>CR1 - 4T24</vt:lpstr>
      <vt:lpstr>CR2 - 4T24</vt:lpstr>
      <vt:lpstr>CRB-e - 4T24</vt:lpstr>
      <vt:lpstr>CRB-f - 4T24</vt:lpstr>
      <vt:lpstr>CRB-g - 4T24</vt:lpstr>
      <vt:lpstr>CRB-h - 4T24</vt:lpstr>
      <vt:lpstr>CRB-i - 4T24</vt:lpstr>
      <vt:lpstr>'CRB-i - 4T24'!Area_de_impressao</vt:lpstr>
      <vt:lpstr>'MR1 - 4T24'!Area_de_impressao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Felipe Maraschin Guigou</cp:lastModifiedBy>
  <cp:lastPrinted>2025-03-18T16:40:10Z</cp:lastPrinted>
  <dcterms:created xsi:type="dcterms:W3CDTF">2021-03-31T22:55:02Z</dcterms:created>
  <dcterms:modified xsi:type="dcterms:W3CDTF">2025-03-18T16:40:46Z</dcterms:modified>
</cp:coreProperties>
</file>